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6\reg_standard\"/>
    </mc:Choice>
  </mc:AlternateContent>
  <xr:revisionPtr revIDLastSave="0" documentId="13_ncr:1_{6156EF87-9B23-46CB-814C-7057F2512D90}" xr6:coauthVersionLast="47" xr6:coauthVersionMax="47" xr10:uidLastSave="{00000000-0000-0000-0000-000000000000}"/>
  <workbookProtection workbookAlgorithmName="SHA-512" workbookHashValue="GRpFoOg5AmNeYT+NR8ejiXeNcDd0S7+G1gP5KMa8kTVIEhXvVRtFTOneCb3peuqkG0gX7Tein9hPYPbI07EP1w==" workbookSaltValue="X0O+ACj0vuA73IqI73VW7g==" workbookSpinCount="100000" lockStructure="1"/>
  <bookViews>
    <workbookView xWindow="-120" yWindow="-120" windowWidth="29040" windowHeight="1599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<sst xmlns="http://schemas.openxmlformats.org/spreadsheetml/2006/main" count="260" uniqueCount="214">
  <si>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</si>
  <si>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</si>
  <si>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</si>
  <si>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</si>
  <si>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</si>
  <si>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</si>
  <si>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</si>
  <si>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</si>
  <si>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</si>
  <si>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</si>
  <si>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</si>
  <si>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</si>
  <si>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</si>
  <si>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</si>
  <si>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</si>
  <si>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</si>
  <si>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</si>
  <si>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</si>
  <si>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</si>
  <si>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</si>
  <si>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</si>
  <si>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</si>
  <si>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</si>
  <si>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</si>
  <si>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</si>
  <si>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</si>
  <si>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</si>
  <si>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</si>
  <si>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</si>
  <si>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</si>
  <si>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</si>
  <si>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</si>
  <si>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</si>
  <si>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</si>
  <si>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</si>
  <si>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</si>
  <si>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</si>
  <si>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</si>
  <si>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</si>
  <si>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</si>
  <si>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</si>
  <si>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</si>
  <si>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</si>
  <si>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</si>
  <si>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</si>
  <si>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</si>
  <si>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</si>
  <si>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</si>
  <si>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</si>
  <si>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</si>
  <si>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</si>
  <si>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</si>
  <si>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</si>
  <si>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</si>
  <si>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</si>
  <si>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</si>
  <si>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</si>
  <si>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</si>
  <si>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</si>
  <si>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</si>
  <si>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</si>
  <si>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</si>
  <si>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</si>
  <si>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</si>
  <si>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</si>
  <si>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</si>
  <si>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</si>
  <si>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</si>
  <si>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</si>
  <si>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</si>
  <si>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</si>
  <si>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</si>
  <si>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</si>
  <si>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</si>
  <si>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</si>
  <si>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</si>
  <si>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</si>
  <si>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</si>
  <si>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</si>
  <si>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</si>
  <si>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</si>
  <si>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</si>
  <si>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</si>
  <si>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</si>
  <si>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</si>
  <si>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</si>
  <si>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</si>
  <si>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</si>
  <si>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</si>
  <si>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</si>
  <si>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</si>
  <si>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</si>
  <si>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</si>
  <si>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</si>
  <si>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</si>
  <si>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</si>
  <si>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</si>
  <si>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</si>
  <si>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</si>
  <si>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</si>
  <si>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</si>
  <si>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</si>
  <si>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</si>
  <si>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</si>
  <si>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</si>
  <si>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</si>
  <si>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</si>
  <si>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</si>
  <si>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</si>
  <si>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</si>
  <si>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</si>
  <si>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</si>
  <si>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</si>
  <si>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</si>
  <si>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</si>
  <si>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BID-ENTRY共通様式 一般競争（指名競争）参加資格審査申請書【建設工事】</t>
    <rPh sb="9" eb="11">
      <t>キョウツウ</t>
    </rPh>
    <rPh sb="11" eb="13">
      <t>ヨウシキ</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</si>
  <si>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</si>
  <si>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</si>
  <si>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</si>
  <si>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</si>
  <si>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</si>
  <si>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</si>
  <si>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</si>
  <si>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</si>
  <si>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</si>
  <si>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</si>
  <si>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</si>
  <si>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</si>
  <si>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</si>
  <si>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</si>
  <si>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</si>
  <si>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</si>
  <si>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</si>
  <si>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</si>
  <si>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</si>
  <si>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</si>
  <si>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</si>
  <si>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</si>
  <si>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</si>
  <si>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</si>
  <si>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</si>
  <si>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</si>
  <si>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</si>
  <si>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</si>
  <si>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</si>
  <si>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</si>
  <si>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</si>
  <si>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</si>
  <si>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</si>
  <si>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</si>
  <si>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</si>
  <si>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</si>
  <si>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</si>
  <si>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</si>
  <si>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</si>
  <si>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</si>
  <si>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</si>
  <si>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</si>
  <si>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</si>
  <si>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</si>
  <si>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</si>
  <si>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</si>
  <si>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</si>
  <si>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</si>
  <si>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</si>
  <si>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</si>
  <si>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</si>
  <si>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</si>
  <si>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</si>
  <si>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</si>
  <si>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</si>
  <si>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</si>
  <si>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</si>
  <si>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</si>
  <si>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</si>
  <si>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</si>
  <si>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</si>
  <si>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</si>
  <si>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</si>
  <si>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</si>
  <si>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</si>
  <si>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</si>
  <si>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</si>
  <si>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</si>
  <si>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</si>
  <si>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</si>
  <si>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</si>
  <si>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</si>
  <si>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</si>
  <si>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</si>
  <si>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</si>
  <si>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</si>
  <si>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</si>
  <si>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</si>
  <si>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</si>
  <si>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</si>
  <si>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</si>
  <si>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</si>
  <si>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</si>
  <si>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</si>
  <si>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</si>
  <si>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</si>
  <si>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</si>
  <si>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</si>
  <si>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</si>
  <si>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</si>
  <si>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</si>
  <si>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</si>
  <si>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</si>
  <si>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</si>
  <si>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例)2023/4/1、R5/4/1</t>
    <phoneticPr fontId="4"/>
  </si>
  <si>
    <t>例)2023/4/1</t>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</si>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</sst>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7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29" xfId="2" applyFont="1" applyBorder="1" applyAlignment="1" applyProtection="1">
      <alignment horizontal="center"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4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7"/>
  <sheetViews>
    <sheetView showGridLines="0" tabSelected="1" topLeftCell="B1" zoomScaleNormal="100" workbookViewId="0">
      <selection activeCell="B1" sqref="B1"/>
    </sheetView>
  </sheetViews>
  <sheetFormatPr defaultRowHeight="13.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1" width="4.125" style="84" customWidth="1"/>
    <col min="12" max="12" width="1.625" style="84" customWidth="1"/>
    <col min="13" max="13" width="9.5" style="84" customWidth="1"/>
    <col min="14" max="14" width="4.75" style="84" customWidth="1"/>
    <col min="15" max="15" width="7.125" style="84" customWidth="1"/>
    <col min="16" max="16" width="8.375" style="84" customWidth="1"/>
    <col min="17" max="17" width="7" style="84" customWidth="1"/>
    <col min="18" max="18" width="5.625" style="84" customWidth="1"/>
    <col min="19" max="19" width="6.625" style="84" customWidth="1"/>
    <col min="20" max="20" width="5.25" style="84" customWidth="1"/>
    <col min="21" max="21" width="7.75" style="84" customWidth="1"/>
    <col min="22" max="22" width="6.125" style="84" customWidth="1"/>
    <col min="23" max="23" width="2.375" style="84" customWidth="1"/>
    <col min="24" max="24" width="20.125" style="84" customWidth="1"/>
    <col min="25" max="25" width="4" style="84" customWidth="1"/>
    <col min="26" max="26" width="2.625" style="84" customWidth="1"/>
    <col min="27" max="27" width="3.625" style="84" customWidth="1"/>
    <col min="28" max="16384" width="9" style="84"/>
  </cols>
  <sheetData>
    <row r="1" spans="1:27" ht="30" customHeight="1">
      <c r="A1" s="82" t="s">
        <v>191</v>
      </c>
      <c r="B1" s="82"/>
      <c r="C1" s="83" t="s">
        <v>115</v>
      </c>
      <c r="D1" s="83"/>
      <c r="Q1" s="85"/>
      <c r="R1" s="85"/>
      <c r="T1" s="86"/>
      <c r="U1" s="86"/>
      <c r="V1" s="86"/>
      <c r="W1" s="87">
        <v>45017</v>
      </c>
      <c r="X1" s="87"/>
      <c r="Y1" s="87"/>
      <c r="Z1" s="87"/>
      <c r="AA1" s="85"/>
    </row>
    <row r="2" spans="1:27" ht="15" hidden="1" customHeight="1">
      <c r="A2" s="82" t="s">
        <v>67</v>
      </c>
      <c r="B2" s="82"/>
      <c r="C2" s="88"/>
      <c r="D2" s="88"/>
      <c r="AA2" s="85"/>
    </row>
    <row r="3" spans="1:27" ht="30" customHeight="1">
      <c r="A3" s="89">
        <v>2024.01</v>
      </c>
      <c r="B3" s="89"/>
      <c r="C3" s="84" t="s">
        <v>163</v>
      </c>
      <c r="AA3" s="85"/>
    </row>
    <row r="4" spans="1:27" ht="5.25" customHeight="1">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c r="A5" s="89"/>
      <c r="B5" s="93"/>
      <c r="C5" s="94" t="s">
        <v>213</v>
      </c>
      <c r="D5" s="95"/>
      <c r="E5" s="95"/>
      <c r="F5" s="95"/>
      <c r="G5" s="95"/>
      <c r="H5" s="95"/>
      <c r="I5" s="95"/>
      <c r="J5" s="95"/>
      <c r="K5" s="95"/>
      <c r="L5" s="95"/>
      <c r="M5" s="95"/>
      <c r="N5" s="95"/>
      <c r="O5" s="95"/>
      <c r="P5" s="95"/>
      <c r="Q5" s="95"/>
      <c r="R5" s="95"/>
      <c r="S5" s="95"/>
      <c r="T5" s="95"/>
      <c r="U5" s="95"/>
      <c r="V5" s="95"/>
      <c r="W5" s="95"/>
      <c r="X5" s="95"/>
      <c r="Y5" s="95"/>
      <c r="Z5" s="96"/>
    </row>
    <row r="6" spans="1:27" ht="15" customHeight="1">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c r="A10" s="89"/>
      <c r="B10" s="89"/>
    </row>
    <row r="11" spans="1:27" ht="15" hidden="1" customHeight="1">
      <c r="A11" s="89"/>
      <c r="B11" s="89"/>
    </row>
    <row r="12" spans="1:27" ht="15" hidden="1" customHeight="1">
      <c r="A12" s="89"/>
      <c r="B12" s="89"/>
    </row>
    <row r="13" spans="1:27" ht="20.100000000000001" customHeight="1">
      <c r="A13" s="89"/>
      <c r="B13" s="89"/>
      <c r="C13" s="100" t="s">
        <v>171</v>
      </c>
      <c r="D13" s="101"/>
      <c r="E13" s="101"/>
      <c r="F13" s="101"/>
      <c r="G13" s="101"/>
      <c r="H13" s="102"/>
    </row>
    <row r="14" spans="1:27" ht="15" customHeight="1">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c r="A20" s="89">
        <f>IFERROR(IF(TRIM($I20)="",1001,0),3)</f>
        <v>1001</v>
      </c>
      <c r="B20" s="89"/>
      <c r="C20" s="107"/>
      <c r="D20" s="108">
        <v>1</v>
      </c>
      <c r="E20" s="84" t="s">
        <v>0</v>
      </c>
      <c r="I20" s="60"/>
      <c r="J20" s="61"/>
      <c r="K20" s="61"/>
      <c r="L20" s="61"/>
      <c r="M20" s="61"/>
      <c r="N20" s="113"/>
      <c r="O20" s="113"/>
      <c r="P20" s="113"/>
      <c r="Q20" s="113"/>
      <c r="R20" s="113"/>
      <c r="S20" s="113"/>
      <c r="T20" s="113"/>
      <c r="U20" s="113"/>
      <c r="V20" s="113"/>
      <c r="W20" s="113"/>
      <c r="X20" s="113"/>
      <c r="Y20" s="113"/>
      <c r="Z20" s="112"/>
    </row>
    <row r="21" spans="1:26" ht="20.100000000000001" customHeight="1">
      <c r="A21" s="89"/>
      <c r="B21" s="89"/>
      <c r="C21" s="107"/>
      <c r="D21" s="108"/>
      <c r="E21" s="113"/>
      <c r="F21" s="113"/>
      <c r="G21" s="113"/>
      <c r="H21" s="113"/>
      <c r="I21" s="110"/>
      <c r="J21" s="115" t="s">
        <v>206</v>
      </c>
      <c r="K21" s="114"/>
      <c r="L21" s="114"/>
      <c r="M21" s="114"/>
      <c r="N21" s="114"/>
      <c r="O21" s="114"/>
      <c r="P21" s="114"/>
      <c r="Q21" s="114"/>
      <c r="R21" s="114"/>
      <c r="S21" s="114"/>
      <c r="T21" s="114"/>
      <c r="U21" s="114"/>
      <c r="V21" s="114"/>
      <c r="W21" s="114"/>
      <c r="X21" s="114"/>
      <c r="Y21" s="114"/>
      <c r="Z21" s="112"/>
    </row>
    <row r="22" spans="1:26" ht="20.100000000000001" customHeight="1">
      <c r="A22" s="89">
        <f>IFERROR(IF(AND(TRIM($I22)&lt;&gt;"", OR(ISERROR(FIND("@"&amp;LEFT($I22,3)&amp;"@", 都道府県3))=FALSE, ISERROR(FIND("@"&amp;LEFT($I22,4)&amp;"@",都道府県4))=FALSE))=FALSE,1001,0),3)</f>
        <v>1001</v>
      </c>
      <c r="B22" s="89"/>
      <c r="C22" s="107"/>
      <c r="D22" s="108">
        <v>2</v>
      </c>
      <c r="E22" s="84" t="s">
        <v>128</v>
      </c>
      <c r="I22" s="62"/>
      <c r="J22" s="62"/>
      <c r="K22" s="62"/>
      <c r="L22" s="62"/>
      <c r="M22" s="62"/>
      <c r="N22" s="62"/>
      <c r="O22" s="62"/>
      <c r="P22" s="62"/>
      <c r="Q22" s="63"/>
      <c r="R22" s="62"/>
      <c r="S22" s="62"/>
      <c r="T22" s="62"/>
      <c r="U22" s="62"/>
      <c r="V22" s="62"/>
      <c r="W22" s="62"/>
      <c r="X22" s="62"/>
      <c r="Y22" s="62"/>
      <c r="Z22" s="112"/>
    </row>
    <row r="23" spans="1:26" ht="20.100000000000001" customHeight="1">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c r="A24" s="89">
        <f>IFERROR(IF(TRIM($I24)="",1001,0),3)</f>
        <v>1001</v>
      </c>
      <c r="B24" s="89"/>
      <c r="C24" s="107"/>
      <c r="D24" s="108">
        <v>3</v>
      </c>
      <c r="E24" s="84" t="s">
        <v>172</v>
      </c>
      <c r="I24" s="56"/>
      <c r="J24" s="56"/>
      <c r="K24" s="56"/>
      <c r="L24" s="56"/>
      <c r="M24" s="56"/>
      <c r="N24" s="56"/>
      <c r="O24" s="56"/>
      <c r="P24" s="56"/>
      <c r="Q24" s="64"/>
      <c r="R24" s="56"/>
      <c r="S24" s="56"/>
      <c r="T24" s="56"/>
      <c r="U24" s="56"/>
      <c r="V24" s="56"/>
      <c r="W24" s="56"/>
      <c r="X24" s="56"/>
      <c r="Y24" s="56"/>
      <c r="Z24" s="112"/>
    </row>
    <row r="25" spans="1:26" ht="20.100000000000001" customHeight="1">
      <c r="A25" s="89"/>
      <c r="B25" s="89"/>
      <c r="C25" s="116"/>
      <c r="D25" s="113"/>
      <c r="E25" s="113"/>
      <c r="F25" s="113"/>
      <c r="G25" s="113"/>
      <c r="H25" s="113"/>
      <c r="I25" s="110"/>
      <c r="J25" s="115" t="s">
        <v>194</v>
      </c>
      <c r="K25" s="114"/>
      <c r="L25" s="114"/>
      <c r="M25" s="114"/>
      <c r="N25" s="114"/>
      <c r="O25" s="114"/>
      <c r="P25" s="114"/>
      <c r="Q25" s="114"/>
      <c r="R25" s="114"/>
      <c r="S25" s="114"/>
      <c r="T25" s="114"/>
      <c r="U25" s="114"/>
      <c r="V25" s="114"/>
      <c r="W25" s="114"/>
      <c r="X25" s="114"/>
      <c r="Y25" s="114"/>
      <c r="Z25" s="112"/>
    </row>
    <row r="26" spans="1:26" ht="20.100000000000001" customHeight="1">
      <c r="A26" s="89">
        <f>IFERROR(IF(TRIM($I26)="",1001,0),3)</f>
        <v>1001</v>
      </c>
      <c r="B26" s="89"/>
      <c r="C26" s="107"/>
      <c r="D26" s="108">
        <v>4</v>
      </c>
      <c r="E26" s="84" t="s">
        <v>1</v>
      </c>
      <c r="I26" s="56"/>
      <c r="J26" s="56"/>
      <c r="K26" s="56"/>
      <c r="L26" s="56"/>
      <c r="M26" s="56"/>
      <c r="N26" s="56"/>
      <c r="O26" s="56"/>
      <c r="P26" s="56"/>
      <c r="Q26" s="64"/>
      <c r="R26" s="56"/>
      <c r="S26" s="56"/>
      <c r="T26" s="56"/>
      <c r="U26" s="56"/>
      <c r="V26" s="56"/>
      <c r="W26" s="56"/>
      <c r="X26" s="56"/>
      <c r="Y26" s="56"/>
      <c r="Z26" s="112"/>
    </row>
    <row r="27" spans="1:26" ht="20.100000000000001" customHeight="1">
      <c r="A27" s="89"/>
      <c r="B27" s="89"/>
      <c r="C27" s="116"/>
      <c r="D27" s="113"/>
      <c r="E27" s="113"/>
      <c r="F27" s="113"/>
      <c r="G27" s="113"/>
      <c r="H27" s="113"/>
      <c r="I27" s="110"/>
      <c r="J27" s="115" t="s">
        <v>195</v>
      </c>
      <c r="K27" s="114"/>
      <c r="L27" s="114"/>
      <c r="M27" s="114"/>
      <c r="N27" s="114"/>
      <c r="O27" s="114"/>
      <c r="P27" s="114"/>
      <c r="Q27" s="117"/>
      <c r="R27" s="114"/>
      <c r="S27" s="114"/>
      <c r="T27" s="114"/>
      <c r="U27" s="114"/>
      <c r="V27" s="114"/>
      <c r="W27" s="114"/>
      <c r="X27" s="114"/>
      <c r="Y27" s="114"/>
      <c r="Z27" s="118"/>
    </row>
    <row r="28" spans="1:26" ht="20.100000000000001" customHeight="1">
      <c r="A28" s="89">
        <f>IFERROR(IF(TRIM($I28)="",1001,0),3)</f>
        <v>1001</v>
      </c>
      <c r="B28" s="89"/>
      <c r="C28" s="107"/>
      <c r="D28" s="108">
        <v>5</v>
      </c>
      <c r="E28" s="84" t="s">
        <v>10</v>
      </c>
      <c r="I28" s="56"/>
      <c r="J28" s="56"/>
      <c r="K28" s="56"/>
      <c r="L28" s="56"/>
      <c r="M28" s="56"/>
      <c r="N28" s="56"/>
      <c r="O28" s="56"/>
      <c r="P28" s="56"/>
      <c r="Q28" s="56"/>
      <c r="R28" s="56"/>
      <c r="S28" s="56"/>
      <c r="T28" s="56"/>
      <c r="U28" s="56"/>
      <c r="V28" s="56"/>
      <c r="W28" s="56"/>
      <c r="X28" s="56"/>
      <c r="Y28" s="56"/>
      <c r="Z28" s="112"/>
    </row>
    <row r="29" spans="1:26" ht="20.100000000000001" customHeight="1">
      <c r="A29" s="89"/>
      <c r="B29" s="89"/>
      <c r="C29" s="116"/>
      <c r="D29" s="113"/>
      <c r="E29" s="113"/>
      <c r="F29" s="113"/>
      <c r="G29" s="113"/>
      <c r="H29" s="113"/>
      <c r="I29" s="110"/>
      <c r="J29" s="115" t="s">
        <v>186</v>
      </c>
      <c r="K29" s="114"/>
      <c r="L29" s="114"/>
      <c r="M29" s="114"/>
      <c r="N29" s="114"/>
      <c r="O29" s="114"/>
      <c r="P29" s="114"/>
      <c r="Q29" s="114"/>
      <c r="R29" s="114"/>
      <c r="S29" s="114"/>
      <c r="T29" s="114"/>
      <c r="U29" s="114"/>
      <c r="V29" s="114"/>
      <c r="W29" s="114"/>
      <c r="X29" s="114"/>
      <c r="Y29" s="114"/>
      <c r="Z29" s="118"/>
    </row>
    <row r="30" spans="1:26" ht="20.100000000000001" customHeight="1">
      <c r="A30" s="89">
        <f>IFERROR(IF(OR(TRIM($I30)="", NOT(OR(IFERROR(SEARCH(" ",$I30),0)&gt;0, IFERROR(SEARCH("　",$I30),0)&gt;0))),1001,0),3)</f>
        <v>1001</v>
      </c>
      <c r="B30" s="89"/>
      <c r="C30" s="107"/>
      <c r="D30" s="108">
        <v>6</v>
      </c>
      <c r="E30" s="84" t="s">
        <v>173</v>
      </c>
      <c r="I30" s="56"/>
      <c r="J30" s="56"/>
      <c r="K30" s="56"/>
      <c r="L30" s="56"/>
      <c r="M30" s="56"/>
      <c r="N30" s="56"/>
      <c r="O30" s="56"/>
      <c r="P30" s="56"/>
      <c r="Q30" s="56"/>
      <c r="R30" s="56"/>
      <c r="S30" s="56"/>
      <c r="T30" s="56"/>
      <c r="U30" s="56"/>
      <c r="V30" s="56"/>
      <c r="W30" s="56"/>
      <c r="X30" s="56"/>
      <c r="Y30" s="56"/>
      <c r="Z30" s="112"/>
    </row>
    <row r="31" spans="1:26" ht="20.100000000000001" customHeight="1">
      <c r="A31" s="89"/>
      <c r="B31" s="89"/>
      <c r="C31" s="116"/>
      <c r="D31" s="113"/>
      <c r="E31" s="113"/>
      <c r="F31" s="113"/>
      <c r="G31" s="113"/>
      <c r="H31" s="113"/>
      <c r="I31" s="119"/>
      <c r="J31" s="115" t="s">
        <v>168</v>
      </c>
      <c r="K31" s="115"/>
      <c r="L31" s="115"/>
      <c r="M31" s="115"/>
      <c r="N31" s="115"/>
      <c r="O31" s="115"/>
      <c r="P31" s="115"/>
      <c r="Q31" s="115"/>
      <c r="R31" s="115"/>
      <c r="S31" s="115"/>
      <c r="T31" s="115"/>
      <c r="U31" s="115"/>
      <c r="V31" s="115"/>
      <c r="W31" s="115"/>
      <c r="X31" s="115"/>
      <c r="Y31" s="115"/>
      <c r="Z31" s="118"/>
    </row>
    <row r="32" spans="1:26" ht="20.100000000000001" customHeight="1">
      <c r="A32" s="89">
        <f>IFERROR(IF(OR(TRIM($I32)="", NOT(OR(IFERROR(SEARCH(" ",$I32),0)&gt;0, IFERROR(SEARCH("　",$I32),0)&gt;0))),1001,0),3)</f>
        <v>1001</v>
      </c>
      <c r="B32" s="89"/>
      <c r="C32" s="107"/>
      <c r="D32" s="108">
        <v>7</v>
      </c>
      <c r="E32" s="84" t="s">
        <v>2</v>
      </c>
      <c r="I32" s="56"/>
      <c r="J32" s="56"/>
      <c r="K32" s="56"/>
      <c r="L32" s="56"/>
      <c r="M32" s="56"/>
      <c r="N32" s="56"/>
      <c r="O32" s="56"/>
      <c r="P32" s="56"/>
      <c r="Q32" s="56"/>
      <c r="R32" s="56"/>
      <c r="S32" s="56"/>
      <c r="T32" s="56"/>
      <c r="U32" s="56"/>
      <c r="V32" s="56"/>
      <c r="W32" s="56"/>
      <c r="X32" s="56"/>
      <c r="Y32" s="56"/>
      <c r="Z32" s="112"/>
    </row>
    <row r="33" spans="1:27" ht="20.100000000000001" customHeight="1">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c r="A34" s="89">
        <f>IFERROR(IF(NOT(AND(TRIM($I34)&lt;&gt;"",ISNUMBER(VALUE(SUBSTITUTE($I34,"-",""))), IFERROR(SEARCH("-",$I34),0)&gt;0)),1001,0),3)</f>
        <v>1001</v>
      </c>
      <c r="B34" s="89"/>
      <c r="C34" s="107"/>
      <c r="D34" s="108">
        <v>8</v>
      </c>
      <c r="E34" s="84" t="s">
        <v>3</v>
      </c>
      <c r="I34" s="56"/>
      <c r="J34" s="56"/>
      <c r="K34" s="56"/>
      <c r="L34" s="56"/>
      <c r="M34" s="56"/>
      <c r="O34" s="120" t="s">
        <v>121</v>
      </c>
      <c r="P34" s="1"/>
      <c r="Q34" s="84" t="s">
        <v>122</v>
      </c>
      <c r="Y34" s="114"/>
      <c r="Z34" s="112"/>
    </row>
    <row r="35" spans="1:27" ht="20.100000000000001" customHeight="1">
      <c r="A35" s="89"/>
      <c r="B35" s="89"/>
      <c r="C35" s="116"/>
      <c r="D35" s="113"/>
      <c r="E35" s="113"/>
      <c r="F35" s="113"/>
      <c r="G35" s="113"/>
      <c r="H35" s="113"/>
      <c r="I35" s="110"/>
      <c r="J35" s="115" t="s">
        <v>169</v>
      </c>
      <c r="K35" s="114"/>
      <c r="L35" s="114"/>
      <c r="M35" s="114"/>
      <c r="N35" s="114"/>
      <c r="O35" s="114"/>
      <c r="P35" s="114"/>
      <c r="Q35" s="114"/>
      <c r="R35" s="114"/>
      <c r="S35" s="114"/>
      <c r="T35" s="114"/>
      <c r="U35" s="114"/>
      <c r="V35" s="114"/>
      <c r="W35" s="114"/>
      <c r="X35" s="114"/>
      <c r="Y35" s="114"/>
      <c r="Z35" s="112"/>
    </row>
    <row r="36" spans="1:27" ht="20.100000000000001" customHeight="1">
      <c r="A36" s="89">
        <f>IFERROR(IF(AND(TRIM($I36)&lt;&gt;"", NOT(AND(ISNUMBER(VALUE(SUBSTITUTE($I36,"-",""))), IFERROR(SEARCH("-",$I36),0)&gt;0))),1001,0),3)</f>
        <v>0</v>
      </c>
      <c r="B36" s="89"/>
      <c r="C36" s="107"/>
      <c r="D36" s="108">
        <v>9</v>
      </c>
      <c r="E36" s="84" t="s">
        <v>4</v>
      </c>
      <c r="I36" s="56"/>
      <c r="J36" s="56"/>
      <c r="K36" s="56"/>
      <c r="L36" s="56"/>
      <c r="M36" s="56"/>
      <c r="N36" s="114"/>
      <c r="O36" s="114"/>
      <c r="P36" s="114"/>
      <c r="Q36" s="114"/>
      <c r="R36" s="114"/>
      <c r="S36" s="114"/>
      <c r="T36" s="114"/>
      <c r="U36" s="114"/>
      <c r="V36" s="114"/>
      <c r="W36" s="114"/>
      <c r="X36" s="114"/>
      <c r="Y36" s="114"/>
      <c r="Z36" s="112"/>
    </row>
    <row r="37" spans="1:27" ht="20.100000000000001" customHeight="1">
      <c r="A37" s="89"/>
      <c r="B37" s="89"/>
      <c r="C37" s="116"/>
      <c r="D37" s="113"/>
      <c r="E37" s="113"/>
      <c r="F37" s="113"/>
      <c r="G37" s="113"/>
      <c r="H37" s="113"/>
      <c r="I37" s="110"/>
      <c r="J37" s="115" t="s">
        <v>169</v>
      </c>
      <c r="K37" s="114"/>
      <c r="L37" s="114"/>
      <c r="M37" s="114"/>
      <c r="N37" s="114"/>
      <c r="O37" s="114"/>
      <c r="P37" s="114"/>
      <c r="Q37" s="114"/>
      <c r="R37" s="114"/>
      <c r="S37" s="114"/>
      <c r="T37" s="114"/>
      <c r="U37" s="114"/>
      <c r="V37" s="114"/>
      <c r="W37" s="114"/>
      <c r="X37" s="114"/>
      <c r="Y37" s="114"/>
      <c r="Z37" s="112"/>
    </row>
    <row r="38" spans="1:27" ht="20.100000000000001" customHeight="1">
      <c r="A38" s="89">
        <f>IFERROR(IF(AND(TRIM($I38)&lt;&gt;"", NOT(IFERROR(SEARCH("@",$I38),0)&gt;0)),1001,0),3)</f>
        <v>0</v>
      </c>
      <c r="B38" s="89"/>
      <c r="C38" s="116"/>
      <c r="D38" s="108">
        <v>10</v>
      </c>
      <c r="E38" s="84" t="s">
        <v>129</v>
      </c>
      <c r="I38" s="56"/>
      <c r="J38" s="56"/>
      <c r="K38" s="56"/>
      <c r="L38" s="56"/>
      <c r="M38" s="56"/>
      <c r="N38" s="56"/>
      <c r="O38" s="56"/>
      <c r="P38" s="56"/>
      <c r="Q38" s="75"/>
      <c r="R38" s="56"/>
      <c r="S38" s="56"/>
      <c r="T38" s="56"/>
      <c r="U38" s="56"/>
      <c r="V38" s="56"/>
      <c r="W38" s="56"/>
      <c r="X38" s="56"/>
      <c r="Y38" s="56"/>
      <c r="Z38" s="112"/>
    </row>
    <row r="39" spans="1:27" ht="20.100000000000001" customHeight="1">
      <c r="A39" s="89"/>
      <c r="B39" s="89"/>
      <c r="C39" s="116"/>
      <c r="D39" s="108"/>
      <c r="I39" s="110"/>
      <c r="J39" s="121" t="s">
        <v>204</v>
      </c>
      <c r="K39" s="122"/>
      <c r="L39" s="115"/>
      <c r="M39" s="115"/>
      <c r="N39" s="115"/>
      <c r="O39" s="115"/>
      <c r="P39" s="115"/>
      <c r="Q39" s="123"/>
      <c r="R39" s="115"/>
      <c r="S39" s="115"/>
      <c r="T39" s="115"/>
      <c r="U39" s="115"/>
      <c r="V39" s="115"/>
      <c r="W39" s="115"/>
      <c r="X39" s="115"/>
      <c r="Y39" s="115"/>
      <c r="Z39" s="113"/>
      <c r="AA39" s="124"/>
    </row>
    <row r="40" spans="1:27" ht="20.100000000000001" customHeight="1">
      <c r="A40" s="89">
        <f>IFERROR(IF(AND($I40&lt;&gt;"一致する", $I40&lt;&gt;"一致しない"),1001,0),3)</f>
        <v>0</v>
      </c>
      <c r="B40" s="89"/>
      <c r="C40" s="107"/>
      <c r="D40" s="108">
        <v>11</v>
      </c>
      <c r="E40" s="84" t="s">
        <v>68</v>
      </c>
      <c r="I40" s="56" t="s">
        <v>73</v>
      </c>
      <c r="J40" s="56"/>
      <c r="K40" s="56"/>
      <c r="L40" s="56"/>
      <c r="M40" s="56"/>
      <c r="N40" s="113"/>
      <c r="O40" s="113"/>
      <c r="P40" s="113"/>
      <c r="Q40" s="113"/>
      <c r="R40" s="113"/>
      <c r="S40" s="113"/>
      <c r="T40" s="113"/>
      <c r="U40" s="113"/>
      <c r="V40" s="113"/>
      <c r="W40" s="113"/>
      <c r="X40" s="113"/>
      <c r="Y40" s="113"/>
      <c r="Z40" s="112"/>
      <c r="AA40" s="113"/>
    </row>
    <row r="41" spans="1:27" ht="20.100000000000001" customHeight="1">
      <c r="A41" s="89"/>
      <c r="B41" s="89"/>
      <c r="C41" s="116"/>
      <c r="D41" s="113"/>
      <c r="E41" s="113"/>
      <c r="F41" s="113"/>
      <c r="G41" s="113"/>
      <c r="H41" s="113"/>
      <c r="I41" s="119"/>
      <c r="J41" s="125" t="s">
        <v>188</v>
      </c>
      <c r="K41" s="115"/>
      <c r="L41" s="115"/>
      <c r="M41" s="115"/>
      <c r="N41" s="115"/>
      <c r="O41" s="115"/>
      <c r="P41" s="115"/>
      <c r="Q41" s="115"/>
      <c r="R41" s="115"/>
      <c r="S41" s="115"/>
      <c r="T41" s="115"/>
      <c r="U41" s="115"/>
      <c r="V41" s="115"/>
      <c r="W41" s="115"/>
      <c r="X41" s="115"/>
      <c r="Y41" s="115"/>
      <c r="Z41" s="126"/>
      <c r="AA41" s="113"/>
    </row>
    <row r="42" spans="1:27" ht="20.100000000000001" customHeight="1">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c r="A60" s="89"/>
      <c r="B60" s="89"/>
      <c r="C60" s="100" t="s">
        <v>11</v>
      </c>
      <c r="D60" s="101"/>
      <c r="E60" s="101"/>
      <c r="F60" s="101"/>
      <c r="G60" s="101"/>
      <c r="H60" s="102"/>
      <c r="I60" s="134"/>
    </row>
    <row r="61" spans="1:26" ht="15" customHeight="1">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c r="A63" s="89">
        <f>IFERROR(IF(AND($I63&lt;&gt;"しない", $I63&lt;&gt;"する"),1001,0),3)</f>
        <v>1001</v>
      </c>
      <c r="B63" s="89"/>
      <c r="C63" s="107"/>
      <c r="D63" s="108">
        <v>1</v>
      </c>
      <c r="E63" s="113" t="s">
        <v>12</v>
      </c>
      <c r="F63" s="113"/>
      <c r="G63" s="113"/>
      <c r="H63" s="113"/>
      <c r="I63" s="56"/>
      <c r="J63" s="56"/>
      <c r="K63" s="56"/>
      <c r="L63" s="56"/>
      <c r="M63" s="56"/>
      <c r="N63" s="113"/>
      <c r="O63" s="113"/>
      <c r="P63" s="113"/>
      <c r="Q63" s="113"/>
      <c r="R63" s="113"/>
      <c r="S63" s="113"/>
      <c r="T63" s="113"/>
      <c r="U63" s="113"/>
      <c r="V63" s="113"/>
      <c r="W63" s="113"/>
      <c r="X63" s="113"/>
      <c r="Y63" s="113"/>
      <c r="Z63" s="112"/>
    </row>
    <row r="64" spans="1:26" ht="20.100000000000001" customHeight="1">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c r="A69" s="89">
        <f>IFERROR(IF(OR(AND($I63="する",TRIM($I69)=""),AND($I63="しない",NOT(ISBLANK($I69)))),1001,0),3)</f>
        <v>0</v>
      </c>
      <c r="B69" s="89"/>
      <c r="C69" s="107"/>
      <c r="D69" s="108">
        <v>2</v>
      </c>
      <c r="E69" s="84" t="s">
        <v>0</v>
      </c>
      <c r="I69" s="60"/>
      <c r="J69" s="61"/>
      <c r="K69" s="61"/>
      <c r="L69" s="61"/>
      <c r="M69" s="61"/>
      <c r="N69" s="113"/>
      <c r="O69" s="113"/>
      <c r="P69" s="113"/>
      <c r="Q69" s="113"/>
      <c r="R69" s="113"/>
      <c r="S69" s="113"/>
      <c r="T69" s="113"/>
      <c r="U69" s="113"/>
      <c r="V69" s="113"/>
      <c r="W69" s="113"/>
      <c r="X69" s="113"/>
      <c r="Y69" s="113"/>
      <c r="Z69" s="112"/>
    </row>
    <row r="70" spans="1:26" ht="20.100000000000001" customHeight="1">
      <c r="A70" s="89"/>
      <c r="B70" s="89"/>
      <c r="C70" s="107"/>
      <c r="D70" s="108"/>
      <c r="E70" s="113"/>
      <c r="F70" s="113"/>
      <c r="G70" s="113"/>
      <c r="H70" s="113"/>
      <c r="I70" s="110"/>
      <c r="J70" s="115" t="s">
        <v>206</v>
      </c>
      <c r="K70" s="114"/>
      <c r="L70" s="114"/>
      <c r="M70" s="114"/>
      <c r="N70" s="114"/>
      <c r="O70" s="114"/>
      <c r="P70" s="114"/>
      <c r="Q70" s="114"/>
      <c r="R70" s="114"/>
      <c r="S70" s="114"/>
      <c r="T70" s="114"/>
      <c r="U70" s="114"/>
      <c r="V70" s="114"/>
      <c r="W70" s="114"/>
      <c r="X70" s="114"/>
      <c r="Y70" s="114"/>
      <c r="Z70" s="112"/>
    </row>
    <row r="71" spans="1:26" ht="20.100000000000001" customHeight="1">
      <c r="A71" s="89">
        <f>IFERROR(IF(OR(AND($I63="する",AND($I71&lt;&gt;"", OR(ISERROR(FIND("@"&amp;LEFT($I71,3)&amp;"@", 都道府県3))=FALSE, ISERROR(FIND("@"&amp;LEFT($I71,4)&amp;"@",都道府県4))=FALSE))=FALSE),AND($I63="しない",NOT(ISBLANK($I71)))),1001,0),3)</f>
        <v>0</v>
      </c>
      <c r="B71" s="89"/>
      <c r="C71" s="107"/>
      <c r="D71" s="108">
        <v>3</v>
      </c>
      <c r="E71" s="84" t="s">
        <v>128</v>
      </c>
      <c r="I71" s="62"/>
      <c r="J71" s="62"/>
      <c r="K71" s="62"/>
      <c r="L71" s="62"/>
      <c r="M71" s="62"/>
      <c r="N71" s="62"/>
      <c r="O71" s="62"/>
      <c r="P71" s="62"/>
      <c r="Q71" s="63"/>
      <c r="R71" s="62"/>
      <c r="S71" s="62"/>
      <c r="T71" s="62"/>
      <c r="U71" s="62"/>
      <c r="V71" s="62"/>
      <c r="W71" s="62"/>
      <c r="X71" s="62"/>
      <c r="Y71" s="62"/>
      <c r="Z71" s="112"/>
    </row>
    <row r="72" spans="1:26" ht="20.100000000000001" customHeight="1">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c r="A73" s="89">
        <f>IFERROR(IF(OR(AND($I63="する",TRIM($I73)=""),AND($I63="しない",NOT(ISBLANK($I73)))),1001,0),3)</f>
        <v>0</v>
      </c>
      <c r="B73" s="89"/>
      <c r="C73" s="107"/>
      <c r="D73" s="108">
        <v>4</v>
      </c>
      <c r="E73" s="84" t="s">
        <v>172</v>
      </c>
      <c r="I73" s="56"/>
      <c r="J73" s="56"/>
      <c r="K73" s="56"/>
      <c r="L73" s="56"/>
      <c r="M73" s="56"/>
      <c r="N73" s="56"/>
      <c r="O73" s="56"/>
      <c r="P73" s="56"/>
      <c r="Q73" s="64"/>
      <c r="R73" s="56"/>
      <c r="S73" s="56"/>
      <c r="T73" s="56"/>
      <c r="U73" s="56"/>
      <c r="V73" s="56"/>
      <c r="W73" s="56"/>
      <c r="X73" s="56"/>
      <c r="Y73" s="56"/>
      <c r="Z73" s="112"/>
    </row>
    <row r="74" spans="1:26" ht="30" customHeight="1">
      <c r="A74" s="89"/>
      <c r="B74" s="89"/>
      <c r="C74" s="116"/>
      <c r="D74" s="113"/>
      <c r="I74" s="110"/>
      <c r="J74" s="136" t="s">
        <v>113</v>
      </c>
      <c r="K74" s="136"/>
      <c r="L74" s="136"/>
      <c r="M74" s="136"/>
      <c r="N74" s="136"/>
      <c r="O74" s="136"/>
      <c r="P74" s="136"/>
      <c r="Q74" s="136"/>
      <c r="R74" s="136"/>
      <c r="S74" s="136"/>
      <c r="T74" s="136"/>
      <c r="U74" s="136"/>
      <c r="V74" s="136"/>
      <c r="W74" s="136"/>
      <c r="X74" s="136"/>
      <c r="Y74" s="136"/>
      <c r="Z74" s="112"/>
    </row>
    <row r="75" spans="1:26" ht="20.100000000000001" customHeight="1">
      <c r="A75" s="89">
        <f>IFERROR(IF(OR(AND($I63="する",TRIM($I75)=""),AND($I63="しない",NOT(ISBLANK($I75)))),1001,0),3)</f>
        <v>0</v>
      </c>
      <c r="B75" s="89"/>
      <c r="C75" s="107"/>
      <c r="D75" s="108">
        <v>5</v>
      </c>
      <c r="E75" s="84" t="s">
        <v>1</v>
      </c>
      <c r="I75" s="56"/>
      <c r="J75" s="56"/>
      <c r="K75" s="56"/>
      <c r="L75" s="56"/>
      <c r="M75" s="56"/>
      <c r="N75" s="56"/>
      <c r="O75" s="56"/>
      <c r="P75" s="56"/>
      <c r="Q75" s="56"/>
      <c r="R75" s="56"/>
      <c r="S75" s="56"/>
      <c r="T75" s="56"/>
      <c r="U75" s="56"/>
      <c r="V75" s="56"/>
      <c r="W75" s="56"/>
      <c r="X75" s="56"/>
      <c r="Y75" s="56"/>
      <c r="Z75" s="112"/>
    </row>
    <row r="76" spans="1:26" ht="30" customHeight="1">
      <c r="A76" s="89"/>
      <c r="B76" s="89"/>
      <c r="C76" s="116"/>
      <c r="D76" s="113"/>
      <c r="E76" s="113"/>
      <c r="F76" s="113"/>
      <c r="G76" s="113"/>
      <c r="H76" s="113"/>
      <c r="I76" s="110"/>
      <c r="J76" s="136" t="s">
        <v>114</v>
      </c>
      <c r="K76" s="136"/>
      <c r="L76" s="136"/>
      <c r="M76" s="136"/>
      <c r="N76" s="136"/>
      <c r="O76" s="136"/>
      <c r="P76" s="136"/>
      <c r="Q76" s="136"/>
      <c r="R76" s="136"/>
      <c r="S76" s="136"/>
      <c r="T76" s="136"/>
      <c r="U76" s="136"/>
      <c r="V76" s="136"/>
      <c r="W76" s="136"/>
      <c r="X76" s="136"/>
      <c r="Y76" s="136"/>
      <c r="Z76" s="112"/>
    </row>
    <row r="77" spans="1:26" ht="20.100000000000001" customHeight="1">
      <c r="A77" s="89">
        <f>IFERROR(IF(OR(AND($I63="する",TRIM($I77)=""),AND($I63="しない",NOT(ISBLANK($I77)))),1001,0),3)</f>
        <v>0</v>
      </c>
      <c r="B77" s="89"/>
      <c r="C77" s="107"/>
      <c r="D77" s="108">
        <v>6</v>
      </c>
      <c r="E77" s="84" t="s">
        <v>166</v>
      </c>
      <c r="I77" s="56"/>
      <c r="J77" s="56"/>
      <c r="K77" s="56"/>
      <c r="L77" s="56"/>
      <c r="M77" s="56"/>
      <c r="N77" s="56"/>
      <c r="O77" s="56"/>
      <c r="P77" s="56"/>
      <c r="Q77" s="56"/>
      <c r="R77" s="56"/>
      <c r="S77" s="56"/>
      <c r="T77" s="56"/>
      <c r="U77" s="56"/>
      <c r="V77" s="56"/>
      <c r="W77" s="56"/>
      <c r="X77" s="56"/>
      <c r="Y77" s="56"/>
      <c r="Z77" s="112"/>
    </row>
    <row r="78" spans="1:26" ht="20.100000000000001" customHeight="1">
      <c r="A78" s="89"/>
      <c r="B78" s="89"/>
      <c r="C78" s="116"/>
      <c r="D78" s="113"/>
      <c r="E78" s="113"/>
      <c r="F78" s="113"/>
      <c r="G78" s="113"/>
      <c r="H78" s="113"/>
      <c r="I78" s="110"/>
      <c r="J78" s="125" t="s">
        <v>187</v>
      </c>
      <c r="K78" s="114"/>
      <c r="L78" s="114"/>
      <c r="M78" s="114"/>
      <c r="N78" s="114"/>
      <c r="O78" s="114"/>
      <c r="P78" s="114"/>
      <c r="Q78" s="114"/>
      <c r="R78" s="114"/>
      <c r="S78" s="114"/>
      <c r="T78" s="114"/>
      <c r="U78" s="114"/>
      <c r="V78" s="114"/>
      <c r="W78" s="114"/>
      <c r="X78" s="114"/>
      <c r="Y78" s="114"/>
      <c r="Z78" s="112"/>
    </row>
    <row r="79" spans="1:26" ht="20.100000000000001" customHeight="1">
      <c r="A79" s="89">
        <f>IFERROR(IF(OR(AND($I63="する",OR(TRIM($I79)="", NOT(OR(IFERROR(SEARCH(" ",$I79),0)&gt;0, IFERROR(SEARCH("　",$I79),0)&gt;0)))),AND($I63="しない",NOT(ISBLANK($I79)))),1001,0),3)</f>
        <v>0</v>
      </c>
      <c r="B79" s="89"/>
      <c r="C79" s="107"/>
      <c r="D79" s="108">
        <v>7</v>
      </c>
      <c r="E79" s="84" t="s">
        <v>167</v>
      </c>
      <c r="I79" s="56"/>
      <c r="J79" s="56"/>
      <c r="K79" s="56"/>
      <c r="L79" s="56"/>
      <c r="M79" s="56"/>
      <c r="N79" s="56"/>
      <c r="O79" s="56"/>
      <c r="P79" s="56"/>
      <c r="Q79" s="56"/>
      <c r="R79" s="56"/>
      <c r="S79" s="56"/>
      <c r="T79" s="56"/>
      <c r="U79" s="56"/>
      <c r="V79" s="56"/>
      <c r="W79" s="56"/>
      <c r="X79" s="56"/>
      <c r="Y79" s="56"/>
      <c r="Z79" s="112"/>
    </row>
    <row r="80" spans="1:26" ht="20.100000000000001" customHeight="1">
      <c r="A80" s="89"/>
      <c r="B80" s="89"/>
      <c r="C80" s="116"/>
      <c r="D80" s="113"/>
      <c r="E80" s="137" t="s">
        <v>174</v>
      </c>
      <c r="F80" s="113"/>
      <c r="G80" s="113"/>
      <c r="H80" s="113"/>
      <c r="I80" s="119"/>
      <c r="J80" s="115" t="s">
        <v>168</v>
      </c>
      <c r="K80" s="115"/>
      <c r="L80" s="115"/>
      <c r="M80" s="115"/>
      <c r="N80" s="115"/>
      <c r="O80" s="115"/>
      <c r="P80" s="115"/>
      <c r="Q80" s="115"/>
      <c r="R80" s="115"/>
      <c r="S80" s="115"/>
      <c r="T80" s="115"/>
      <c r="U80" s="115"/>
      <c r="V80" s="115"/>
      <c r="W80" s="115"/>
      <c r="X80" s="115"/>
      <c r="Y80" s="115"/>
      <c r="Z80" s="112"/>
    </row>
    <row r="81" spans="1:27" ht="20.100000000000001" customHeight="1">
      <c r="A81" s="89">
        <f>IFERROR(IF(OR(AND($I63="する",OR(TRIM($I81)="", NOT(OR(IFERROR(SEARCH(" ",$I81),0)&gt;0, IFERROR(SEARCH("　",$I81),0)&gt;0)))),AND($I63="しない",NOT(ISBLANK($I81)))),1001,0),3)</f>
        <v>0</v>
      </c>
      <c r="B81" s="89"/>
      <c r="C81" s="107"/>
      <c r="D81" s="108">
        <v>8</v>
      </c>
      <c r="E81" s="84" t="s">
        <v>167</v>
      </c>
      <c r="I81" s="56"/>
      <c r="J81" s="56"/>
      <c r="K81" s="56"/>
      <c r="L81" s="56"/>
      <c r="M81" s="56"/>
      <c r="N81" s="56"/>
      <c r="O81" s="56"/>
      <c r="P81" s="56"/>
      <c r="Q81" s="56"/>
      <c r="R81" s="56"/>
      <c r="S81" s="56"/>
      <c r="T81" s="56"/>
      <c r="U81" s="56"/>
      <c r="V81" s="56"/>
      <c r="W81" s="56"/>
      <c r="X81" s="56"/>
      <c r="Y81" s="56"/>
      <c r="Z81" s="112"/>
    </row>
    <row r="82" spans="1:27" ht="20.100000000000001" customHeight="1">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c r="A83" s="89">
        <f>IFERROR(IF(OR(AND($I63="する",NOT(AND(TRIM($I83)&lt;&gt;"",ISNUMBER(VALUE(SUBSTITUTE($I83,"-",""))),IFERROR(SEARCH("-",$I83),0)&gt;0))), AND($I63="しない",NOT(ISBLANK($I83)))),1001,0),3)</f>
        <v>0</v>
      </c>
      <c r="B83" s="89"/>
      <c r="C83" s="107"/>
      <c r="D83" s="108">
        <v>9</v>
      </c>
      <c r="E83" s="84" t="s">
        <v>3</v>
      </c>
      <c r="I83" s="56"/>
      <c r="J83" s="56"/>
      <c r="K83" s="56"/>
      <c r="L83" s="56"/>
      <c r="M83" s="56"/>
      <c r="O83" s="120" t="s">
        <v>121</v>
      </c>
      <c r="P83" s="1"/>
      <c r="Q83" s="84" t="s">
        <v>122</v>
      </c>
      <c r="Y83" s="114"/>
      <c r="Z83" s="112"/>
    </row>
    <row r="84" spans="1:27" ht="20.100000000000001" customHeight="1">
      <c r="A84" s="89">
        <f>IFERROR(IF(AND($I63="しない",NOT(ISBLANK($P83))),1001,0),3)</f>
        <v>0</v>
      </c>
      <c r="B84" s="89"/>
      <c r="C84" s="116"/>
      <c r="D84" s="113"/>
      <c r="E84" s="113"/>
      <c r="F84" s="113"/>
      <c r="G84" s="113"/>
      <c r="H84" s="113"/>
      <c r="I84" s="110"/>
      <c r="J84" s="115" t="s">
        <v>169</v>
      </c>
      <c r="K84" s="114"/>
      <c r="L84" s="114"/>
      <c r="M84" s="114"/>
      <c r="N84" s="114"/>
      <c r="O84" s="114"/>
      <c r="P84" s="114"/>
      <c r="Q84" s="114"/>
      <c r="R84" s="114"/>
      <c r="S84" s="114"/>
      <c r="T84" s="114"/>
      <c r="U84" s="114"/>
      <c r="V84" s="114"/>
      <c r="W84" s="114"/>
      <c r="X84" s="114"/>
      <c r="Y84" s="114"/>
      <c r="Z84" s="112"/>
    </row>
    <row r="85" spans="1:27" ht="20.100000000000001" customHeight="1">
      <c r="A85" s="89">
        <f>IFERROR(IF(OR(AND($I63="する",AND(TRIM($I85)&lt;&gt;"",NOT(AND(ISNUMBER(VALUE(SUBSTITUTE($I85,"-",""))),IFERROR(SEARCH("-",$I85),0)&gt;0)))), AND($I63="しない",NOT(ISBLANK($I85)))),1001,0),3)</f>
        <v>0</v>
      </c>
      <c r="B85" s="89"/>
      <c r="C85" s="107"/>
      <c r="D85" s="108">
        <v>10</v>
      </c>
      <c r="E85" s="84" t="s">
        <v>4</v>
      </c>
      <c r="I85" s="56"/>
      <c r="J85" s="56"/>
      <c r="K85" s="56"/>
      <c r="L85" s="56"/>
      <c r="M85" s="56"/>
      <c r="N85" s="114"/>
      <c r="O85" s="114"/>
      <c r="P85" s="114"/>
      <c r="Q85" s="114"/>
      <c r="R85" s="114"/>
      <c r="S85" s="114"/>
      <c r="T85" s="114"/>
      <c r="U85" s="114"/>
      <c r="V85" s="114"/>
      <c r="W85" s="114"/>
      <c r="X85" s="114"/>
      <c r="Y85" s="114"/>
      <c r="Z85" s="112"/>
    </row>
    <row r="86" spans="1:27" ht="20.100000000000001" customHeight="1">
      <c r="A86" s="89"/>
      <c r="B86" s="89"/>
      <c r="C86" s="116"/>
      <c r="D86" s="113"/>
      <c r="E86" s="113"/>
      <c r="F86" s="113"/>
      <c r="G86" s="113"/>
      <c r="H86" s="113"/>
      <c r="I86" s="110"/>
      <c r="J86" s="115" t="s">
        <v>169</v>
      </c>
      <c r="K86" s="114"/>
      <c r="L86" s="114"/>
      <c r="M86" s="114"/>
      <c r="N86" s="114"/>
      <c r="O86" s="114"/>
      <c r="P86" s="114"/>
      <c r="Q86" s="114"/>
      <c r="R86" s="114"/>
      <c r="S86" s="114"/>
      <c r="T86" s="114"/>
      <c r="U86" s="114"/>
      <c r="V86" s="114"/>
      <c r="W86" s="114"/>
      <c r="X86" s="114"/>
      <c r="Y86" s="114"/>
      <c r="Z86" s="112"/>
    </row>
    <row r="87" spans="1:27" ht="20.100000000000001" customHeight="1">
      <c r="A87" s="89">
        <f>IFERROR(IF(OR(AND($I63="する",AND(TRIM($I87)&lt;&gt;"",NOT(IFERROR(SEARCH("@",$I87),0)&gt;0))),AND($I63="しない",NOT(ISBLANK($I87)))),1001,0),3)</f>
        <v>0</v>
      </c>
      <c r="B87" s="89"/>
      <c r="C87" s="116"/>
      <c r="D87" s="108">
        <v>11</v>
      </c>
      <c r="E87" s="84" t="s">
        <v>129</v>
      </c>
      <c r="I87" s="56"/>
      <c r="J87" s="56"/>
      <c r="K87" s="56"/>
      <c r="L87" s="56"/>
      <c r="M87" s="56"/>
      <c r="N87" s="56"/>
      <c r="O87" s="56"/>
      <c r="P87" s="56"/>
      <c r="Q87" s="75"/>
      <c r="R87" s="56"/>
      <c r="S87" s="56"/>
      <c r="T87" s="56"/>
      <c r="U87" s="56"/>
      <c r="V87" s="56"/>
      <c r="W87" s="56"/>
      <c r="X87" s="56"/>
      <c r="Y87" s="56"/>
      <c r="Z87" s="112"/>
    </row>
    <row r="88" spans="1:27" ht="20.100000000000001" customHeight="1">
      <c r="A88" s="89"/>
      <c r="B88" s="89"/>
      <c r="C88" s="116"/>
      <c r="D88" s="108"/>
      <c r="I88" s="110"/>
      <c r="J88" s="121" t="s">
        <v>204</v>
      </c>
      <c r="K88" s="138"/>
      <c r="L88" s="114"/>
      <c r="M88" s="114"/>
      <c r="N88" s="114"/>
      <c r="O88" s="114"/>
      <c r="P88" s="114"/>
      <c r="Q88" s="139"/>
      <c r="R88" s="114"/>
      <c r="S88" s="114"/>
      <c r="T88" s="114"/>
      <c r="U88" s="114"/>
      <c r="V88" s="114"/>
      <c r="W88" s="114"/>
      <c r="X88" s="114"/>
      <c r="Y88" s="114"/>
      <c r="Z88" s="113"/>
      <c r="AA88" s="124"/>
    </row>
    <row r="89" spans="1:27" ht="20.100000000000001" customHeight="1">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c r="A109" s="89"/>
      <c r="B109" s="89"/>
      <c r="C109" s="100" t="s">
        <v>127</v>
      </c>
      <c r="D109" s="101"/>
      <c r="E109" s="101"/>
      <c r="F109" s="101"/>
      <c r="G109" s="101"/>
      <c r="H109" s="102"/>
      <c r="Q109" s="145"/>
    </row>
    <row r="110" spans="1:26" ht="15" customHeight="1">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c r="A111" s="89"/>
      <c r="B111" s="89"/>
      <c r="C111" s="146"/>
      <c r="D111" s="150" t="s">
        <v>190</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c r="A112" s="89"/>
      <c r="B112" s="89"/>
      <c r="C112" s="107"/>
      <c r="D112" s="108">
        <v>1</v>
      </c>
      <c r="E112" s="84" t="s">
        <v>125</v>
      </c>
      <c r="I112" s="56"/>
      <c r="J112" s="56"/>
      <c r="K112" s="56"/>
      <c r="L112" s="56"/>
      <c r="M112" s="56"/>
      <c r="N112" s="56"/>
      <c r="O112" s="56"/>
      <c r="P112" s="56"/>
      <c r="Q112" s="76"/>
      <c r="R112" s="56"/>
      <c r="S112" s="56"/>
      <c r="T112" s="56"/>
      <c r="U112" s="56"/>
      <c r="V112" s="56"/>
      <c r="W112" s="56"/>
      <c r="X112" s="56"/>
      <c r="Y112" s="56"/>
      <c r="Z112" s="112"/>
    </row>
    <row r="113" spans="1:26" ht="20.100000000000001" customHeight="1">
      <c r="A113" s="89"/>
      <c r="B113" s="89"/>
      <c r="C113" s="107"/>
      <c r="D113" s="108"/>
      <c r="E113" s="113"/>
      <c r="F113" s="113"/>
      <c r="G113" s="113"/>
      <c r="H113" s="113"/>
      <c r="I113" s="119"/>
      <c r="J113" s="115" t="s">
        <v>126</v>
      </c>
      <c r="K113" s="138"/>
      <c r="L113" s="114"/>
      <c r="M113" s="114"/>
      <c r="N113" s="114"/>
      <c r="O113" s="114"/>
      <c r="P113" s="114"/>
      <c r="Q113" s="151"/>
      <c r="R113" s="114"/>
      <c r="S113" s="114"/>
      <c r="T113" s="114"/>
      <c r="U113" s="114"/>
      <c r="V113" s="114"/>
      <c r="W113" s="114"/>
      <c r="X113" s="114"/>
      <c r="Y113" s="114"/>
      <c r="Z113" s="112"/>
    </row>
    <row r="114" spans="1:26" ht="20.100000000000001" customHeight="1">
      <c r="A114" s="89">
        <f>IFERROR(IF(AND(TRIM($I114)&lt;&gt;"", NOT(OR(IFERROR(SEARCH(" ",$I114),0)&gt;0, IFERROR(SEARCH("　",$I114),0)&gt;0))),1001,0),3)</f>
        <v>0</v>
      </c>
      <c r="B114" s="89"/>
      <c r="C114" s="107"/>
      <c r="D114" s="108">
        <f>D112+1</f>
        <v>2</v>
      </c>
      <c r="E114" s="84" t="s">
        <v>177</v>
      </c>
      <c r="I114" s="56"/>
      <c r="J114" s="56"/>
      <c r="K114" s="56"/>
      <c r="L114" s="56"/>
      <c r="M114" s="56"/>
      <c r="N114" s="56"/>
      <c r="O114" s="56"/>
      <c r="P114" s="56"/>
      <c r="Q114" s="56"/>
      <c r="R114" s="56"/>
      <c r="S114" s="56"/>
      <c r="T114" s="56"/>
      <c r="U114" s="56"/>
      <c r="V114" s="56"/>
      <c r="W114" s="56"/>
      <c r="X114" s="56"/>
      <c r="Y114" s="56"/>
      <c r="Z114" s="112"/>
    </row>
    <row r="115" spans="1:26" ht="20.100000000000001" customHeight="1">
      <c r="A115" s="89"/>
      <c r="B115" s="89"/>
      <c r="C115" s="107"/>
      <c r="D115" s="108"/>
      <c r="E115" s="113"/>
      <c r="F115" s="113"/>
      <c r="G115" s="113"/>
      <c r="H115" s="113"/>
      <c r="I115" s="119"/>
      <c r="J115" s="115" t="s">
        <v>168</v>
      </c>
      <c r="K115" s="115"/>
      <c r="L115" s="115"/>
      <c r="M115" s="115"/>
      <c r="N115" s="115"/>
      <c r="O115" s="115"/>
      <c r="P115" s="115"/>
      <c r="Q115" s="115"/>
      <c r="R115" s="115"/>
      <c r="S115" s="115"/>
      <c r="T115" s="115"/>
      <c r="U115" s="115"/>
      <c r="V115" s="115"/>
      <c r="W115" s="115"/>
      <c r="X115" s="115"/>
      <c r="Y115" s="115"/>
      <c r="Z115" s="112"/>
    </row>
    <row r="116" spans="1:26" ht="20.100000000000001" customHeight="1">
      <c r="A116" s="89">
        <f>IFERROR(IF(AND(TRIM($I116)&lt;&gt;"", NOT(OR(IFERROR(SEARCH(" ",$I116),0)&gt;0, IFERROR(SEARCH("　",$I116),0)&gt;0))),1001,0),3)</f>
        <v>0</v>
      </c>
      <c r="B116" s="89"/>
      <c r="C116" s="107"/>
      <c r="D116" s="108">
        <f>D114+1</f>
        <v>3</v>
      </c>
      <c r="E116" s="84" t="s">
        <v>178</v>
      </c>
      <c r="I116" s="56"/>
      <c r="J116" s="56"/>
      <c r="K116" s="56"/>
      <c r="L116" s="56"/>
      <c r="M116" s="56"/>
      <c r="N116" s="56"/>
      <c r="O116" s="56"/>
      <c r="P116" s="56"/>
      <c r="Q116" s="56"/>
      <c r="R116" s="56"/>
      <c r="S116" s="56"/>
      <c r="T116" s="56"/>
      <c r="U116" s="56"/>
      <c r="V116" s="56"/>
      <c r="W116" s="56"/>
      <c r="X116" s="56"/>
      <c r="Y116" s="56"/>
      <c r="Z116" s="112"/>
    </row>
    <row r="117" spans="1:26" ht="20.100000000000001" customHeight="1">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c r="A118" s="89"/>
      <c r="B118" s="89"/>
      <c r="C118" s="107"/>
      <c r="D118" s="108">
        <f>D116+1</f>
        <v>4</v>
      </c>
      <c r="E118" s="84" t="s">
        <v>0</v>
      </c>
      <c r="I118" s="60"/>
      <c r="J118" s="61"/>
      <c r="K118" s="61"/>
      <c r="L118" s="61"/>
      <c r="M118" s="61"/>
      <c r="N118" s="113"/>
      <c r="O118" s="113"/>
      <c r="P118" s="113"/>
      <c r="Q118" s="113"/>
      <c r="R118" s="113"/>
      <c r="S118" s="113"/>
      <c r="T118" s="113"/>
      <c r="U118" s="113"/>
      <c r="V118" s="113"/>
      <c r="W118" s="113"/>
      <c r="X118" s="113"/>
      <c r="Y118" s="113"/>
      <c r="Z118" s="112"/>
    </row>
    <row r="119" spans="1:26" ht="20.100000000000001" customHeight="1">
      <c r="A119" s="89"/>
      <c r="B119" s="89"/>
      <c r="C119" s="107"/>
      <c r="D119" s="108"/>
      <c r="E119" s="113"/>
      <c r="F119" s="113"/>
      <c r="G119" s="113"/>
      <c r="H119" s="113"/>
      <c r="I119" s="110"/>
      <c r="J119" s="115" t="s">
        <v>207</v>
      </c>
      <c r="K119" s="114"/>
      <c r="L119" s="114"/>
      <c r="M119" s="114"/>
      <c r="N119" s="114"/>
      <c r="O119" s="114"/>
      <c r="P119" s="114"/>
      <c r="Q119" s="114"/>
      <c r="R119" s="114"/>
      <c r="S119" s="114"/>
      <c r="T119" s="114"/>
      <c r="U119" s="114"/>
      <c r="V119" s="114"/>
      <c r="W119" s="114"/>
      <c r="X119" s="114"/>
      <c r="Y119" s="114"/>
      <c r="Z119" s="112"/>
    </row>
    <row r="120" spans="1:26" ht="20.100000000000001" customHeight="1">
      <c r="A120" s="89">
        <f>IFERROR(IF(AND(TRIM($I120)&lt;&gt;"", AND(OR(ISERROR(FIND("@"&amp;LEFT($I120,3)&amp;"@", 都道府県3))=FALSE, ISERROR(FIND("@"&amp;LEFT($I120,4)&amp;"@",都道府県4))=FALSE))=FALSE),1001,0),3)</f>
        <v>0</v>
      </c>
      <c r="B120" s="89"/>
      <c r="C120" s="107"/>
      <c r="D120" s="108">
        <f>D118+1</f>
        <v>5</v>
      </c>
      <c r="E120" s="84" t="s">
        <v>128</v>
      </c>
      <c r="I120" s="62"/>
      <c r="J120" s="62"/>
      <c r="K120" s="62"/>
      <c r="L120" s="62"/>
      <c r="M120" s="62"/>
      <c r="N120" s="62"/>
      <c r="O120" s="62"/>
      <c r="P120" s="62"/>
      <c r="Q120" s="63"/>
      <c r="R120" s="62"/>
      <c r="S120" s="62"/>
      <c r="T120" s="62"/>
      <c r="U120" s="62"/>
      <c r="V120" s="62"/>
      <c r="W120" s="62"/>
      <c r="X120" s="62"/>
      <c r="Y120" s="62"/>
      <c r="Z120" s="112"/>
    </row>
    <row r="121" spans="1:26" ht="20.100000000000001" customHeight="1">
      <c r="A121" s="89"/>
      <c r="B121" s="89"/>
      <c r="C121" s="107"/>
      <c r="D121" s="108"/>
      <c r="E121" s="113"/>
      <c r="F121" s="113"/>
      <c r="G121" s="113"/>
      <c r="H121" s="113"/>
      <c r="I121" s="110"/>
      <c r="J121" s="115" t="s">
        <v>175</v>
      </c>
      <c r="K121" s="114"/>
      <c r="L121" s="114"/>
      <c r="M121" s="114"/>
      <c r="N121" s="114"/>
      <c r="O121" s="114"/>
      <c r="P121" s="114"/>
      <c r="Q121" s="114"/>
      <c r="R121" s="114"/>
      <c r="S121" s="114"/>
      <c r="T121" s="114"/>
      <c r="U121" s="114"/>
      <c r="V121" s="114"/>
      <c r="W121" s="114"/>
      <c r="X121" s="114"/>
      <c r="Y121" s="114"/>
      <c r="Z121" s="112"/>
    </row>
    <row r="122" spans="1:26" ht="20.100000000000001" customHeight="1">
      <c r="A122" s="89">
        <f>IFERROR(IF(AND(TRIM($I122)&lt;&gt;"", NOT(AND(ISNUMBER(VALUE(SUBSTITUTE($I122,"-",""))), IFERROR(SEARCH("-",$I122),0)&gt;0))),1001,0),3)</f>
        <v>0</v>
      </c>
      <c r="B122" s="89"/>
      <c r="C122" s="107"/>
      <c r="D122" s="108">
        <f>D120+1</f>
        <v>6</v>
      </c>
      <c r="E122" s="84" t="s">
        <v>3</v>
      </c>
      <c r="I122" s="56"/>
      <c r="J122" s="56"/>
      <c r="K122" s="56"/>
      <c r="L122" s="56"/>
      <c r="M122" s="56"/>
      <c r="O122" s="120" t="s">
        <v>121</v>
      </c>
      <c r="P122" s="1"/>
      <c r="Q122" s="84" t="s">
        <v>122</v>
      </c>
      <c r="Y122" s="114"/>
      <c r="Z122" s="112"/>
    </row>
    <row r="123" spans="1:26" ht="20.100000000000001" customHeight="1">
      <c r="A123" s="89"/>
      <c r="B123" s="89"/>
      <c r="C123" s="116"/>
      <c r="D123" s="113"/>
      <c r="E123" s="113"/>
      <c r="F123" s="113"/>
      <c r="G123" s="113"/>
      <c r="H123" s="113"/>
      <c r="I123" s="110"/>
      <c r="J123" s="115" t="s">
        <v>176</v>
      </c>
      <c r="K123" s="114"/>
      <c r="L123" s="114"/>
      <c r="M123" s="114"/>
      <c r="N123" s="114"/>
      <c r="O123" s="114"/>
      <c r="P123" s="114"/>
      <c r="Q123" s="114"/>
      <c r="R123" s="114"/>
      <c r="S123" s="114"/>
      <c r="T123" s="114"/>
      <c r="U123" s="114"/>
      <c r="V123" s="114"/>
      <c r="W123" s="114"/>
      <c r="X123" s="114"/>
      <c r="Y123" s="114"/>
      <c r="Z123" s="112"/>
    </row>
    <row r="124" spans="1:26" ht="20.100000000000001" customHeight="1">
      <c r="A124" s="89">
        <f>IFERROR(IF(AND(TRIM($I124)&lt;&gt;"", NOT(AND(ISNUMBER(VALUE(SUBSTITUTE($I124,"-",""))), IFERROR(SEARCH("-",$I124),0)&gt;0))),1001,0),3)</f>
        <v>0</v>
      </c>
      <c r="B124" s="89"/>
      <c r="C124" s="107"/>
      <c r="D124" s="108">
        <f>D122+1</f>
        <v>7</v>
      </c>
      <c r="E124" s="84" t="s">
        <v>4</v>
      </c>
      <c r="I124" s="56"/>
      <c r="J124" s="56"/>
      <c r="K124" s="56"/>
      <c r="L124" s="56"/>
      <c r="M124" s="56"/>
      <c r="N124" s="114"/>
      <c r="O124" s="114"/>
      <c r="P124" s="114"/>
      <c r="Q124" s="114"/>
      <c r="R124" s="114"/>
      <c r="S124" s="114"/>
      <c r="T124" s="114"/>
      <c r="U124" s="114"/>
      <c r="V124" s="114"/>
      <c r="W124" s="114"/>
      <c r="X124" s="114"/>
      <c r="Y124" s="114"/>
      <c r="Z124" s="112"/>
    </row>
    <row r="125" spans="1:26" ht="20.100000000000001" customHeight="1">
      <c r="A125" s="89"/>
      <c r="B125" s="89"/>
      <c r="C125" s="116"/>
      <c r="D125" s="113"/>
      <c r="E125" s="113"/>
      <c r="F125" s="113"/>
      <c r="G125" s="113"/>
      <c r="H125" s="113"/>
      <c r="I125" s="110"/>
      <c r="J125" s="115" t="s">
        <v>176</v>
      </c>
      <c r="K125" s="114"/>
      <c r="L125" s="114"/>
      <c r="M125" s="114"/>
      <c r="N125" s="114"/>
      <c r="O125" s="114"/>
      <c r="P125" s="114"/>
      <c r="Q125" s="114"/>
      <c r="R125" s="114"/>
      <c r="S125" s="114"/>
      <c r="T125" s="114"/>
      <c r="U125" s="114"/>
      <c r="V125" s="114"/>
      <c r="W125" s="114"/>
      <c r="X125" s="114"/>
      <c r="Y125" s="114"/>
      <c r="Z125" s="112"/>
    </row>
    <row r="126" spans="1:26" ht="20.100000000000001" customHeight="1">
      <c r="A126" s="89">
        <f>IFERROR(IF(AND(TRIM($I126)&lt;&gt;"", NOT(IFERROR(SEARCH("@",$I126),0)&gt;0)),1001,0),3)</f>
        <v>0</v>
      </c>
      <c r="B126" s="89"/>
      <c r="C126" s="107"/>
      <c r="D126" s="108">
        <f>D124+1</f>
        <v>8</v>
      </c>
      <c r="E126" s="84" t="s">
        <v>129</v>
      </c>
      <c r="I126" s="56"/>
      <c r="J126" s="56"/>
      <c r="K126" s="56"/>
      <c r="L126" s="56"/>
      <c r="M126" s="56"/>
      <c r="N126" s="56"/>
      <c r="O126" s="56"/>
      <c r="P126" s="56"/>
      <c r="Q126" s="75"/>
      <c r="R126" s="56"/>
      <c r="S126" s="56"/>
      <c r="T126" s="56"/>
      <c r="U126" s="56"/>
      <c r="V126" s="56"/>
      <c r="W126" s="56"/>
      <c r="X126" s="56"/>
      <c r="Y126" s="56"/>
      <c r="Z126" s="112"/>
    </row>
    <row r="127" spans="1:26" ht="20.100000000000001" customHeight="1">
      <c r="A127" s="89"/>
      <c r="B127" s="89"/>
      <c r="C127" s="116"/>
      <c r="D127" s="113"/>
      <c r="E127" s="113"/>
      <c r="F127" s="113"/>
      <c r="G127" s="113"/>
      <c r="H127" s="113"/>
      <c r="I127" s="110"/>
      <c r="J127" s="121" t="s">
        <v>205</v>
      </c>
      <c r="K127" s="138"/>
      <c r="L127" s="114"/>
      <c r="M127" s="114"/>
      <c r="N127" s="114"/>
      <c r="O127" s="114"/>
      <c r="P127" s="114"/>
      <c r="Q127" s="139"/>
      <c r="R127" s="114"/>
      <c r="S127" s="114"/>
      <c r="T127" s="114"/>
      <c r="U127" s="114"/>
      <c r="V127" s="114"/>
      <c r="W127" s="114"/>
      <c r="X127" s="114"/>
      <c r="Y127" s="114"/>
      <c r="Z127" s="112"/>
    </row>
    <row r="128" spans="1:26" ht="20.100000000000001" customHeight="1">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c r="A150" s="89"/>
      <c r="B150" s="89"/>
      <c r="C150" s="100" t="s">
        <v>164</v>
      </c>
      <c r="D150" s="101"/>
      <c r="E150" s="101"/>
      <c r="F150" s="101"/>
      <c r="G150" s="101"/>
      <c r="H150" s="102"/>
      <c r="I150" s="134"/>
      <c r="K150" s="134"/>
    </row>
    <row r="151" spans="1:26" ht="20.100000000000001" customHeight="1">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c r="A153" s="89">
        <f>IFERROR(IF(AND($I153&lt;&gt;"しない", $I153&lt;&gt;"する"),1001,0),3)</f>
        <v>0</v>
      </c>
      <c r="B153" s="89"/>
      <c r="C153" s="107"/>
      <c r="D153" s="108">
        <v>1</v>
      </c>
      <c r="E153" s="113" t="s">
        <v>71</v>
      </c>
      <c r="F153" s="113"/>
      <c r="G153" s="113"/>
      <c r="H153" s="113"/>
      <c r="I153" s="56" t="s">
        <v>212</v>
      </c>
      <c r="J153" s="64"/>
      <c r="K153" s="64"/>
      <c r="L153" s="64"/>
      <c r="M153" s="64"/>
      <c r="N153" s="113"/>
      <c r="O153" s="113"/>
      <c r="P153" s="113"/>
      <c r="Q153" s="113"/>
      <c r="R153" s="113"/>
      <c r="S153" s="113"/>
      <c r="T153" s="113"/>
      <c r="U153" s="113"/>
      <c r="Z153" s="156"/>
    </row>
    <row r="154" spans="1:26" ht="20.100000000000001" customHeight="1">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c r="A155" s="89">
        <f>IFERROR(IF(AND($I153="する",OR(TRIM($I155)="", NOT(OR(IFERROR(SEARCH(" ",$I155),0)&gt;0, IFERROR(SEARCH("　",$I155),0)&gt;0)))),1001,0),3)</f>
        <v>0</v>
      </c>
      <c r="B155" s="89"/>
      <c r="C155" s="107"/>
      <c r="D155" s="108">
        <v>2</v>
      </c>
      <c r="E155" s="84" t="s">
        <v>177</v>
      </c>
      <c r="I155" s="56"/>
      <c r="J155" s="56"/>
      <c r="K155" s="56"/>
      <c r="L155" s="56"/>
      <c r="M155" s="56"/>
      <c r="N155" s="56"/>
      <c r="O155" s="56"/>
      <c r="P155" s="56"/>
      <c r="Q155" s="56"/>
      <c r="R155" s="56"/>
      <c r="S155" s="56"/>
      <c r="T155" s="56"/>
      <c r="U155" s="56"/>
      <c r="V155" s="56"/>
      <c r="W155" s="56"/>
      <c r="X155" s="56"/>
      <c r="Y155" s="56"/>
      <c r="Z155" s="112"/>
    </row>
    <row r="156" spans="1:26" ht="20.100000000000001" customHeight="1">
      <c r="A156" s="89"/>
      <c r="B156" s="89"/>
      <c r="C156" s="107"/>
      <c r="D156" s="108"/>
      <c r="E156" s="113"/>
      <c r="F156" s="113"/>
      <c r="G156" s="113"/>
      <c r="H156" s="113"/>
      <c r="I156" s="119"/>
      <c r="J156" s="115" t="s">
        <v>168</v>
      </c>
      <c r="K156" s="115"/>
      <c r="L156" s="115"/>
      <c r="M156" s="115"/>
      <c r="N156" s="115"/>
      <c r="O156" s="115"/>
      <c r="P156" s="115"/>
      <c r="Q156" s="115"/>
      <c r="R156" s="115"/>
      <c r="S156" s="115"/>
      <c r="T156" s="115"/>
      <c r="U156" s="115"/>
      <c r="V156" s="115"/>
      <c r="W156" s="115"/>
      <c r="X156" s="115"/>
      <c r="Y156" s="115"/>
      <c r="Z156" s="112"/>
    </row>
    <row r="157" spans="1:26" ht="20.100000000000001" customHeight="1">
      <c r="A157" s="89">
        <f>IFERROR(IF(AND($I153="する",OR(TRIM($I157)="", NOT(OR(IFERROR(SEARCH(" ",$I157),0)&gt;0, IFERROR(SEARCH("　",$I157),0)&gt;0)))),1001,0),3)</f>
        <v>0</v>
      </c>
      <c r="B157" s="89"/>
      <c r="C157" s="107"/>
      <c r="D157" s="108">
        <v>3</v>
      </c>
      <c r="E157" s="84" t="s">
        <v>178</v>
      </c>
      <c r="I157" s="56"/>
      <c r="J157" s="56"/>
      <c r="K157" s="56"/>
      <c r="L157" s="56"/>
      <c r="M157" s="56"/>
      <c r="N157" s="56"/>
      <c r="O157" s="56"/>
      <c r="P157" s="56"/>
      <c r="Q157" s="56"/>
      <c r="R157" s="56"/>
      <c r="S157" s="56"/>
      <c r="T157" s="56"/>
      <c r="U157" s="56"/>
      <c r="V157" s="56"/>
      <c r="W157" s="56"/>
      <c r="X157" s="56"/>
      <c r="Y157" s="56"/>
      <c r="Z157" s="112"/>
    </row>
    <row r="158" spans="1:26" ht="20.100000000000001" customHeight="1">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c r="A159" s="89">
        <f>IFERROR(IF(AND($I153="する",OR(TRIM($I159)="", LEN($I159)&lt;&gt;8, NOT(ISNUMBER(VALUE($I159))), IFERROR(SEARCH("-", $I159),0)&gt;0)),1001,0),3)</f>
        <v>0</v>
      </c>
      <c r="B159" s="89"/>
      <c r="C159" s="107"/>
      <c r="D159" s="108">
        <v>4</v>
      </c>
      <c r="E159" s="84" t="s">
        <v>116</v>
      </c>
      <c r="I159" s="56"/>
      <c r="J159" s="56"/>
      <c r="K159" s="56"/>
      <c r="L159" s="56"/>
      <c r="M159" s="56"/>
      <c r="N159" s="113"/>
      <c r="O159" s="113"/>
      <c r="P159" s="113"/>
      <c r="Q159" s="113"/>
      <c r="R159" s="113"/>
      <c r="S159" s="113"/>
      <c r="T159" s="113"/>
      <c r="U159" s="113"/>
      <c r="V159" s="113"/>
      <c r="W159" s="113"/>
      <c r="X159" s="113"/>
      <c r="Y159" s="113"/>
      <c r="Z159" s="112"/>
    </row>
    <row r="160" spans="1:26" ht="20.100000000000001" customHeight="1">
      <c r="A160" s="89"/>
      <c r="B160" s="89"/>
      <c r="C160" s="116"/>
      <c r="D160" s="113"/>
      <c r="E160" s="113"/>
      <c r="F160" s="113"/>
      <c r="G160" s="113"/>
      <c r="H160" s="113"/>
      <c r="I160" s="110"/>
      <c r="J160" s="115" t="s">
        <v>189</v>
      </c>
      <c r="K160" s="114"/>
      <c r="L160" s="114"/>
      <c r="M160" s="114"/>
      <c r="N160" s="114"/>
      <c r="O160" s="114"/>
      <c r="P160" s="114"/>
      <c r="Q160" s="114"/>
      <c r="R160" s="114"/>
      <c r="S160" s="114"/>
      <c r="T160" s="114"/>
      <c r="U160" s="114"/>
      <c r="V160" s="114"/>
      <c r="W160" s="114"/>
      <c r="X160" s="114"/>
      <c r="Y160" s="114"/>
      <c r="Z160" s="112"/>
    </row>
    <row r="161" spans="1:27" ht="20.100000000000001" customHeight="1">
      <c r="A161" s="89">
        <f>IFERROR(IF(AND($I153="する",TRIM($I161)=""),1001,0),3)</f>
        <v>0</v>
      </c>
      <c r="B161" s="89"/>
      <c r="C161" s="107"/>
      <c r="D161" s="108">
        <v>5</v>
      </c>
      <c r="E161" s="84" t="s">
        <v>0</v>
      </c>
      <c r="I161" s="60"/>
      <c r="J161" s="61"/>
      <c r="K161" s="61"/>
      <c r="L161" s="61"/>
      <c r="M161" s="61"/>
      <c r="N161" s="113"/>
      <c r="O161" s="113"/>
      <c r="P161" s="113"/>
      <c r="Q161" s="113"/>
      <c r="R161" s="113"/>
      <c r="S161" s="113"/>
      <c r="T161" s="113"/>
      <c r="U161" s="113"/>
      <c r="V161" s="113"/>
      <c r="W161" s="113"/>
      <c r="X161" s="113"/>
      <c r="Y161" s="113"/>
      <c r="Z161" s="112"/>
    </row>
    <row r="162" spans="1:27" ht="20.100000000000001" customHeight="1">
      <c r="A162" s="89"/>
      <c r="B162" s="89"/>
      <c r="C162" s="107"/>
      <c r="D162" s="108"/>
      <c r="E162" s="113"/>
      <c r="F162" s="113"/>
      <c r="G162" s="113"/>
      <c r="H162" s="113"/>
      <c r="I162" s="110"/>
      <c r="J162" s="115" t="s">
        <v>206</v>
      </c>
      <c r="K162" s="114"/>
      <c r="L162" s="114"/>
      <c r="M162" s="114"/>
      <c r="N162" s="114"/>
      <c r="O162" s="114"/>
      <c r="P162" s="114"/>
      <c r="Q162" s="114"/>
      <c r="R162" s="114"/>
      <c r="S162" s="114"/>
      <c r="T162" s="114"/>
      <c r="U162" s="114"/>
      <c r="V162" s="114"/>
      <c r="W162" s="114"/>
      <c r="X162" s="114"/>
      <c r="Y162" s="114"/>
      <c r="Z162" s="112"/>
    </row>
    <row r="163" spans="1:27" ht="20.100000000000001" customHeight="1">
      <c r="A163" s="89">
        <f>IFERROR(IF(AND($I153="する",AND($I163&lt;&gt;"", OR(ISERROR(FIND("@"&amp;LEFT($I163,3)&amp;"@", 都道府県3))=FALSE, ISERROR(FIND("@"&amp;LEFT($I163,4)&amp;"@",都道府県4))=FALSE))=FALSE),1001,0),3)</f>
        <v>0</v>
      </c>
      <c r="B163" s="89"/>
      <c r="C163" s="107"/>
      <c r="D163" s="108">
        <v>6</v>
      </c>
      <c r="E163" s="84" t="s">
        <v>128</v>
      </c>
      <c r="I163" s="62"/>
      <c r="J163" s="62"/>
      <c r="K163" s="62"/>
      <c r="L163" s="62"/>
      <c r="M163" s="62"/>
      <c r="N163" s="62"/>
      <c r="O163" s="62"/>
      <c r="P163" s="62"/>
      <c r="Q163" s="63"/>
      <c r="R163" s="62"/>
      <c r="S163" s="62"/>
      <c r="T163" s="62"/>
      <c r="U163" s="62"/>
      <c r="V163" s="62"/>
      <c r="W163" s="62"/>
      <c r="X163" s="62"/>
      <c r="Y163" s="62"/>
      <c r="Z163" s="112"/>
    </row>
    <row r="164" spans="1:27" ht="20.100000000000001" customHeight="1">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c r="A165" s="89">
        <f>IFERROR(IF(AND($I153="する",NOT(AND(TRIM($I165)&lt;&gt;"",ISNUMBER(VALUE(SUBSTITUTE($I165,"-",""))),IFERROR(SEARCH("-",$I165),0)&gt;0))),1001,0),3)</f>
        <v>0</v>
      </c>
      <c r="B165" s="89"/>
      <c r="C165" s="107"/>
      <c r="D165" s="108">
        <v>7</v>
      </c>
      <c r="E165" s="84" t="s">
        <v>3</v>
      </c>
      <c r="I165" s="56"/>
      <c r="J165" s="56"/>
      <c r="K165" s="56"/>
      <c r="L165" s="56"/>
      <c r="M165" s="56"/>
      <c r="Y165" s="114"/>
      <c r="Z165" s="112"/>
    </row>
    <row r="166" spans="1:27" ht="20.100000000000001" customHeight="1">
      <c r="A166" s="89"/>
      <c r="B166" s="89"/>
      <c r="C166" s="116"/>
      <c r="D166" s="113"/>
      <c r="E166" s="113"/>
      <c r="F166" s="113"/>
      <c r="G166" s="113"/>
      <c r="H166" s="113"/>
      <c r="I166" s="110"/>
      <c r="J166" s="115" t="s">
        <v>169</v>
      </c>
      <c r="K166" s="114"/>
      <c r="L166" s="114"/>
      <c r="M166" s="114"/>
      <c r="N166" s="114"/>
      <c r="O166" s="114"/>
      <c r="P166" s="114"/>
      <c r="Q166" s="114"/>
      <c r="R166" s="114"/>
      <c r="S166" s="114"/>
      <c r="T166" s="114"/>
      <c r="U166" s="114"/>
      <c r="V166" s="114"/>
      <c r="W166" s="114"/>
      <c r="X166" s="114"/>
      <c r="Y166" s="114"/>
      <c r="Z166" s="112"/>
    </row>
    <row r="167" spans="1:27" ht="20.100000000000001" customHeight="1">
      <c r="A167" s="89">
        <f>IFERROR(IF(AND($I153="する",AND(TRIM($I167)&lt;&gt;"",NOT(AND(ISNUMBER(VALUE(SUBSTITUTE($I167,"-",""))),IFERROR(SEARCH("-",$I167),0)&gt;0)))),1001,0),3)</f>
        <v>0</v>
      </c>
      <c r="B167" s="89"/>
      <c r="C167" s="107"/>
      <c r="D167" s="108">
        <v>8</v>
      </c>
      <c r="E167" s="84" t="s">
        <v>4</v>
      </c>
      <c r="I167" s="56"/>
      <c r="J167" s="56"/>
      <c r="K167" s="56"/>
      <c r="L167" s="56"/>
      <c r="M167" s="56"/>
      <c r="N167" s="114"/>
      <c r="O167" s="114"/>
      <c r="P167" s="114"/>
      <c r="Q167" s="114"/>
      <c r="R167" s="114"/>
      <c r="S167" s="114"/>
      <c r="T167" s="114"/>
      <c r="U167" s="114"/>
      <c r="V167" s="114"/>
      <c r="W167" s="114"/>
      <c r="X167" s="114"/>
      <c r="Y167" s="114"/>
      <c r="Z167" s="112"/>
    </row>
    <row r="168" spans="1:27" ht="20.100000000000001" customHeight="1">
      <c r="A168" s="89"/>
      <c r="B168" s="89"/>
      <c r="C168" s="116"/>
      <c r="D168" s="113"/>
      <c r="E168" s="113"/>
      <c r="F168" s="113"/>
      <c r="G168" s="113"/>
      <c r="H168" s="113"/>
      <c r="I168" s="110"/>
      <c r="J168" s="115" t="s">
        <v>169</v>
      </c>
      <c r="K168" s="114"/>
      <c r="L168" s="114"/>
      <c r="M168" s="114"/>
      <c r="N168" s="114"/>
      <c r="O168" s="114"/>
      <c r="P168" s="114"/>
      <c r="Q168" s="114"/>
      <c r="R168" s="114"/>
      <c r="S168" s="114"/>
      <c r="T168" s="114"/>
      <c r="U168" s="114"/>
      <c r="V168" s="114"/>
      <c r="W168" s="114"/>
      <c r="X168" s="114"/>
      <c r="Y168" s="114"/>
      <c r="Z168" s="112"/>
    </row>
    <row r="169" spans="1:27" ht="20.100000000000001" customHeight="1">
      <c r="A169" s="89">
        <f>IFERROR(IF(AND($I153="する",AND(TRIM($I169)&lt;&gt;"", NOT(IFERROR(SEARCH("@",$I169),0)&gt;0))),1001,0),3)</f>
        <v>0</v>
      </c>
      <c r="B169" s="89"/>
      <c r="C169" s="107"/>
      <c r="D169" s="108">
        <v>9</v>
      </c>
      <c r="E169" s="84" t="s">
        <v>129</v>
      </c>
      <c r="I169" s="56"/>
      <c r="J169" s="56"/>
      <c r="K169" s="56"/>
      <c r="L169" s="56"/>
      <c r="M169" s="56"/>
      <c r="N169" s="56"/>
      <c r="O169" s="56"/>
      <c r="P169" s="56"/>
      <c r="Q169" s="75"/>
      <c r="R169" s="56"/>
      <c r="S169" s="56"/>
      <c r="T169" s="56"/>
      <c r="U169" s="56"/>
      <c r="V169" s="56"/>
      <c r="W169" s="56"/>
      <c r="X169" s="56"/>
      <c r="Y169" s="56"/>
      <c r="Z169" s="112"/>
    </row>
    <row r="170" spans="1:27" ht="20.100000000000001" customHeight="1">
      <c r="A170" s="89"/>
      <c r="B170" s="89"/>
      <c r="C170" s="116"/>
      <c r="D170" s="113"/>
      <c r="E170" s="113"/>
      <c r="F170" s="113"/>
      <c r="G170" s="113"/>
      <c r="H170" s="113"/>
      <c r="I170" s="110"/>
      <c r="J170" s="121" t="s">
        <v>204</v>
      </c>
      <c r="K170" s="138"/>
      <c r="L170" s="114"/>
      <c r="M170" s="114"/>
      <c r="N170" s="114"/>
      <c r="O170" s="114"/>
      <c r="P170" s="114"/>
      <c r="Q170" s="139"/>
      <c r="R170" s="114"/>
      <c r="S170" s="114"/>
      <c r="T170" s="114"/>
      <c r="U170" s="114"/>
      <c r="V170" s="114"/>
      <c r="W170" s="114"/>
      <c r="X170" s="114"/>
      <c r="Y170" s="114"/>
      <c r="Z170" s="112"/>
    </row>
    <row r="171" spans="1:27" ht="20.100000000000001" customHeight="1">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c r="A174" s="89"/>
      <c r="B174" s="89"/>
      <c r="C174" s="100" t="s">
        <v>15</v>
      </c>
      <c r="D174" s="101"/>
      <c r="E174" s="101"/>
      <c r="F174" s="101"/>
      <c r="G174" s="101"/>
      <c r="H174" s="102"/>
      <c r="I174" s="160"/>
      <c r="J174" s="161"/>
      <c r="K174" s="161"/>
      <c r="L174" s="161"/>
    </row>
    <row r="175" spans="1:27" ht="20.100000000000001" customHeight="1">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c r="A176" s="164"/>
      <c r="B176" s="89"/>
      <c r="C176" s="103"/>
      <c r="D176" s="108">
        <v>1</v>
      </c>
      <c r="E176" s="84" t="s">
        <v>202</v>
      </c>
      <c r="I176" s="36"/>
      <c r="J176" s="57"/>
      <c r="K176" s="57"/>
      <c r="L176" s="57"/>
      <c r="M176" s="57"/>
      <c r="N176" s="165"/>
      <c r="O176" s="165"/>
      <c r="P176" s="165"/>
      <c r="Q176" s="165"/>
      <c r="R176" s="165"/>
      <c r="S176" s="165"/>
      <c r="T176" s="165"/>
      <c r="U176" s="165"/>
      <c r="V176" s="113"/>
      <c r="W176" s="113"/>
      <c r="Z176" s="156"/>
    </row>
    <row r="177" spans="1:26" ht="20.100000000000001" customHeight="1">
      <c r="A177" s="164"/>
      <c r="B177" s="89"/>
      <c r="C177" s="103"/>
      <c r="D177" s="166"/>
      <c r="E177" s="167" t="s">
        <v>203</v>
      </c>
      <c r="F177" s="167"/>
      <c r="G177" s="167"/>
      <c r="H177" s="165"/>
      <c r="I177" s="168"/>
      <c r="J177" s="115" t="str">
        <f>日付例&amp;"　年月日を入力してください。"</f>
        <v>例)2023/4/1、R5/4/1　年月日を入力してください。</v>
      </c>
      <c r="K177" s="115"/>
      <c r="L177" s="115"/>
      <c r="M177" s="115"/>
      <c r="N177" s="115"/>
      <c r="O177" s="115"/>
      <c r="P177" s="115"/>
      <c r="Q177" s="115"/>
      <c r="R177" s="115"/>
      <c r="S177" s="115"/>
      <c r="T177" s="115"/>
      <c r="U177" s="115"/>
      <c r="V177" s="113"/>
      <c r="W177" s="113"/>
      <c r="Z177" s="156"/>
    </row>
    <row r="178" spans="1:26" ht="20.100000000000001" customHeight="1">
      <c r="A178" s="164"/>
      <c r="B178" s="89"/>
      <c r="C178" s="103"/>
      <c r="D178" s="108">
        <v>2</v>
      </c>
      <c r="E178" s="84" t="s">
        <v>117</v>
      </c>
      <c r="I178" s="56"/>
      <c r="J178" s="57"/>
      <c r="K178" s="57"/>
      <c r="L178" s="57"/>
      <c r="M178" s="57"/>
      <c r="N178" s="165"/>
      <c r="O178" s="165"/>
      <c r="P178" s="144"/>
      <c r="Q178" s="165"/>
      <c r="R178" s="165"/>
      <c r="S178" s="165"/>
      <c r="T178" s="165"/>
      <c r="U178" s="165"/>
      <c r="V178" s="113"/>
      <c r="W178" s="113"/>
      <c r="Z178" s="156"/>
    </row>
    <row r="179" spans="1:26" ht="20.100000000000001" customHeight="1">
      <c r="A179" s="164"/>
      <c r="B179" s="89"/>
      <c r="C179" s="103"/>
      <c r="D179" s="166"/>
      <c r="E179" s="167"/>
      <c r="F179" s="167"/>
      <c r="G179" s="167"/>
      <c r="H179" s="165"/>
      <c r="I179" s="168"/>
      <c r="J179" s="115"/>
      <c r="K179" s="115"/>
      <c r="L179" s="115"/>
      <c r="M179" s="115"/>
      <c r="N179" s="115"/>
      <c r="O179" s="115"/>
      <c r="P179" s="115"/>
      <c r="Q179" s="115"/>
      <c r="R179" s="115"/>
      <c r="S179" s="115"/>
      <c r="T179" s="115"/>
      <c r="U179" s="115"/>
      <c r="V179" s="114"/>
      <c r="W179" s="114"/>
      <c r="Z179" s="156"/>
    </row>
    <row r="180" spans="1:26" ht="20.100000000000001" customHeight="1">
      <c r="A180" s="89"/>
      <c r="B180" s="89"/>
      <c r="C180" s="107"/>
      <c r="D180" s="108">
        <v>3</v>
      </c>
      <c r="E180" s="113" t="s">
        <v>74</v>
      </c>
      <c r="F180" s="113"/>
      <c r="P180" s="169"/>
      <c r="Q180" s="170"/>
      <c r="R180" s="170"/>
      <c r="S180" s="170"/>
      <c r="T180" s="170"/>
      <c r="U180" s="170"/>
      <c r="V180" s="170"/>
      <c r="W180" s="170"/>
      <c r="X180" s="170"/>
      <c r="Y180" s="170"/>
      <c r="Z180" s="112"/>
    </row>
    <row r="181" spans="1:26" ht="45" customHeight="1">
      <c r="A181" s="89"/>
      <c r="B181" s="89"/>
      <c r="C181" s="107"/>
      <c r="D181" s="108"/>
      <c r="E181" s="171" t="s">
        <v>132</v>
      </c>
      <c r="F181" s="171"/>
      <c r="G181" s="171"/>
      <c r="H181" s="171"/>
      <c r="I181" s="171"/>
      <c r="J181" s="171"/>
      <c r="K181" s="171"/>
      <c r="L181" s="171"/>
      <c r="M181" s="171"/>
      <c r="N181" s="171"/>
      <c r="O181" s="171"/>
      <c r="P181" s="171"/>
      <c r="Q181" s="171"/>
      <c r="R181" s="171"/>
      <c r="S181" s="171"/>
      <c r="T181" s="171"/>
      <c r="U181" s="171"/>
      <c r="V181" s="171"/>
      <c r="W181" s="171"/>
      <c r="X181" s="171"/>
      <c r="Y181" s="171"/>
      <c r="Z181" s="112"/>
    </row>
    <row r="182" spans="1:26" ht="20.100000000000001" customHeight="1">
      <c r="A182" s="89">
        <f>IFERROR(IF(COUNTIF($K183:$K186,"○")&gt;1,1001,0),3)</f>
        <v>0</v>
      </c>
      <c r="B182" s="276"/>
      <c r="C182" s="107"/>
      <c r="D182" s="108"/>
      <c r="E182" s="172" t="s">
        <v>75</v>
      </c>
      <c r="F182" s="173"/>
      <c r="G182" s="173"/>
      <c r="H182" s="173"/>
      <c r="I182" s="173"/>
      <c r="J182" s="174"/>
      <c r="K182" s="175" t="s">
        <v>76</v>
      </c>
      <c r="L182" s="176"/>
      <c r="M182" s="177"/>
      <c r="N182" s="178" t="s">
        <v>77</v>
      </c>
      <c r="O182" s="179"/>
      <c r="P182" s="179"/>
      <c r="Q182" s="179"/>
      <c r="R182" s="179"/>
      <c r="S182" s="179"/>
      <c r="T182" s="179"/>
      <c r="U182" s="179"/>
      <c r="V182" s="180"/>
      <c r="W182" s="181" t="s">
        <v>78</v>
      </c>
      <c r="X182" s="182"/>
      <c r="Y182" s="183"/>
      <c r="Z182" s="112"/>
    </row>
    <row r="183" spans="1:26" ht="20.100000000000001" customHeight="1">
      <c r="A183" s="89"/>
      <c r="B183" s="89"/>
      <c r="C183" s="107"/>
      <c r="D183" s="184"/>
      <c r="E183" s="185" t="s">
        <v>79</v>
      </c>
      <c r="F183" s="186"/>
      <c r="G183" s="186"/>
      <c r="H183" s="186"/>
      <c r="I183" s="186"/>
      <c r="J183" s="187"/>
      <c r="K183" s="10"/>
      <c r="L183" s="11"/>
      <c r="M183" s="12"/>
      <c r="N183" s="188"/>
      <c r="O183" s="189"/>
      <c r="P183" s="189"/>
      <c r="Q183" s="189"/>
      <c r="R183" s="189"/>
      <c r="S183" s="189"/>
      <c r="T183" s="189"/>
      <c r="U183" s="189"/>
      <c r="V183" s="190"/>
      <c r="W183" s="191"/>
      <c r="X183" s="192"/>
      <c r="Y183" s="193"/>
      <c r="Z183" s="112"/>
    </row>
    <row r="184" spans="1:26" ht="20.100000000000001" customHeight="1">
      <c r="A184" s="89">
        <f>IFERROR(IF(AND($K184="○",TRIM($N184)=""),1001,0),3)</f>
        <v>0</v>
      </c>
      <c r="B184" s="89"/>
      <c r="C184" s="107"/>
      <c r="D184" s="184"/>
      <c r="E184" s="194" t="s">
        <v>80</v>
      </c>
      <c r="F184" s="195"/>
      <c r="G184" s="195"/>
      <c r="H184" s="195"/>
      <c r="I184" s="195"/>
      <c r="J184" s="196"/>
      <c r="K184" s="13"/>
      <c r="L184" s="14"/>
      <c r="M184" s="15"/>
      <c r="N184" s="16"/>
      <c r="O184" s="8"/>
      <c r="P184" s="8"/>
      <c r="Q184" s="8"/>
      <c r="R184" s="8"/>
      <c r="S184" s="8"/>
      <c r="T184" s="8"/>
      <c r="U184" s="8"/>
      <c r="V184" s="17"/>
      <c r="W184" s="197"/>
      <c r="X184" s="198"/>
      <c r="Y184" s="199"/>
      <c r="Z184" s="112"/>
    </row>
    <row r="185" spans="1:26" ht="20.100000000000001" customHeight="1">
      <c r="A185" s="89">
        <f>IFERROR(IF(AND($K185="○",TRIM($N185)=""),1001,0),3)</f>
        <v>0</v>
      </c>
      <c r="B185" s="89"/>
      <c r="C185" s="107"/>
      <c r="D185" s="184"/>
      <c r="E185" s="194" t="s">
        <v>81</v>
      </c>
      <c r="F185" s="195"/>
      <c r="G185" s="195"/>
      <c r="H185" s="195"/>
      <c r="I185" s="195"/>
      <c r="J185" s="196"/>
      <c r="K185" s="13"/>
      <c r="L185" s="14"/>
      <c r="M185" s="15"/>
      <c r="N185" s="16"/>
      <c r="O185" s="8"/>
      <c r="P185" s="8"/>
      <c r="Q185" s="8"/>
      <c r="R185" s="8"/>
      <c r="S185" s="8"/>
      <c r="T185" s="8"/>
      <c r="U185" s="8"/>
      <c r="V185" s="17"/>
      <c r="W185" s="200">
        <v>100</v>
      </c>
      <c r="X185" s="201"/>
      <c r="Y185" s="202" t="s">
        <v>131</v>
      </c>
      <c r="Z185" s="112"/>
    </row>
    <row r="186" spans="1:26" ht="20.100000000000001" customHeight="1">
      <c r="A186" s="89">
        <f>IFERROR(IF(AND($K186="○",OR(TRIM($N186)="",TRIM($W186)="")),1001,0),3)</f>
        <v>0</v>
      </c>
      <c r="B186" s="89"/>
      <c r="C186" s="107"/>
      <c r="D186" s="184"/>
      <c r="E186" s="203" t="s">
        <v>82</v>
      </c>
      <c r="F186" s="204"/>
      <c r="G186" s="204"/>
      <c r="H186" s="204"/>
      <c r="I186" s="204"/>
      <c r="J186" s="205"/>
      <c r="K186" s="18"/>
      <c r="L186" s="19"/>
      <c r="M186" s="20"/>
      <c r="N186" s="16"/>
      <c r="O186" s="24"/>
      <c r="P186" s="25"/>
      <c r="Q186" s="24"/>
      <c r="R186" s="24"/>
      <c r="S186" s="24"/>
      <c r="T186" s="24"/>
      <c r="U186" s="24"/>
      <c r="V186" s="26"/>
      <c r="W186" s="27"/>
      <c r="X186" s="28"/>
      <c r="Y186" s="206" t="s">
        <v>131</v>
      </c>
      <c r="Z186" s="112"/>
    </row>
    <row r="187" spans="1:26" ht="20.100000000000001" customHeight="1">
      <c r="A187" s="89"/>
      <c r="B187" s="89"/>
      <c r="C187" s="107"/>
      <c r="D187" s="184"/>
      <c r="E187" s="207"/>
      <c r="F187" s="208"/>
      <c r="G187" s="208"/>
      <c r="H187" s="208"/>
      <c r="I187" s="208"/>
      <c r="J187" s="209"/>
      <c r="K187" s="21"/>
      <c r="L187" s="22"/>
      <c r="M187" s="23"/>
      <c r="N187" s="29"/>
      <c r="O187" s="30"/>
      <c r="P187" s="31"/>
      <c r="Q187" s="30"/>
      <c r="R187" s="30"/>
      <c r="S187" s="30"/>
      <c r="T187" s="30"/>
      <c r="U187" s="30"/>
      <c r="V187" s="32"/>
      <c r="W187" s="80"/>
      <c r="X187" s="81"/>
      <c r="Y187" s="210" t="s">
        <v>131</v>
      </c>
      <c r="Z187" s="112"/>
    </row>
    <row r="188" spans="1:26" ht="20.100000000000001" customHeight="1">
      <c r="A188" s="89"/>
      <c r="B188" s="89"/>
      <c r="C188" s="107"/>
      <c r="D188" s="108"/>
      <c r="E188" s="211"/>
      <c r="F188" s="211"/>
      <c r="G188" s="211"/>
      <c r="H188" s="211"/>
      <c r="I188" s="211"/>
      <c r="J188" s="211"/>
      <c r="K188" s="114"/>
      <c r="L188" s="114"/>
      <c r="M188" s="114"/>
      <c r="N188" s="114"/>
      <c r="O188" s="114"/>
      <c r="P188" s="114"/>
      <c r="Q188" s="114"/>
      <c r="R188" s="114"/>
      <c r="S188" s="114"/>
      <c r="T188" s="114"/>
      <c r="U188" s="114"/>
      <c r="V188" s="114"/>
      <c r="W188" s="114"/>
      <c r="X188" s="114"/>
      <c r="Y188" s="114"/>
      <c r="Z188" s="112"/>
    </row>
    <row r="189" spans="1:26" ht="20.100000000000001" customHeight="1">
      <c r="A189" s="89">
        <f>IFERROR(IF(TRIM($I189)="",1001,0),3)</f>
        <v>1001</v>
      </c>
      <c r="B189" s="89"/>
      <c r="C189" s="107"/>
      <c r="D189" s="108">
        <v>4</v>
      </c>
      <c r="E189" s="84" t="s">
        <v>6</v>
      </c>
      <c r="I189" s="68"/>
      <c r="J189" s="68"/>
      <c r="K189" s="68"/>
      <c r="L189" s="68"/>
      <c r="M189" s="68"/>
      <c r="N189" s="113" t="s">
        <v>7</v>
      </c>
      <c r="O189" s="113"/>
      <c r="P189" s="113"/>
      <c r="Q189" s="113"/>
      <c r="R189" s="113"/>
      <c r="S189" s="113"/>
      <c r="T189" s="113"/>
      <c r="U189" s="113"/>
      <c r="V189" s="113"/>
      <c r="W189" s="113"/>
      <c r="X189" s="113"/>
      <c r="Y189" s="113"/>
      <c r="Z189" s="112"/>
    </row>
    <row r="190" spans="1:26" ht="20.100000000000001" customHeight="1">
      <c r="A190" s="89"/>
      <c r="B190" s="89"/>
      <c r="C190" s="116"/>
      <c r="D190" s="113"/>
      <c r="E190" s="113"/>
      <c r="F190" s="113"/>
      <c r="G190" s="113"/>
      <c r="H190" s="113"/>
      <c r="I190" s="110"/>
      <c r="J190" s="115" t="s">
        <v>193</v>
      </c>
      <c r="K190" s="115"/>
      <c r="L190" s="115"/>
      <c r="M190" s="115"/>
      <c r="N190" s="115"/>
      <c r="O190" s="115"/>
      <c r="P190" s="115"/>
      <c r="Q190" s="115"/>
      <c r="R190" s="115"/>
      <c r="S190" s="115"/>
      <c r="T190" s="115"/>
      <c r="U190" s="115"/>
      <c r="V190" s="115"/>
      <c r="W190" s="115"/>
      <c r="X190" s="115"/>
      <c r="Y190" s="115"/>
      <c r="Z190" s="112"/>
    </row>
    <row r="191" spans="1:26" ht="20.100000000000001" customHeight="1">
      <c r="A191" s="89"/>
      <c r="B191" s="89"/>
      <c r="C191" s="107"/>
      <c r="D191" s="108">
        <v>5</v>
      </c>
      <c r="E191" s="84" t="s">
        <v>118</v>
      </c>
      <c r="I191" s="68"/>
      <c r="J191" s="68"/>
      <c r="K191" s="68"/>
      <c r="L191" s="68"/>
      <c r="M191" s="68"/>
      <c r="N191" s="113" t="s">
        <v>7</v>
      </c>
      <c r="O191" s="68"/>
      <c r="P191" s="69"/>
      <c r="Q191" s="69"/>
      <c r="R191" s="113" t="s">
        <v>130</v>
      </c>
      <c r="S191" s="113"/>
      <c r="T191" s="113"/>
      <c r="U191" s="113"/>
      <c r="V191" s="113"/>
      <c r="W191" s="113"/>
      <c r="X191" s="113"/>
      <c r="Y191" s="113"/>
      <c r="Z191" s="112"/>
    </row>
    <row r="192" spans="1:26" ht="20.100000000000001" customHeight="1">
      <c r="A192" s="89"/>
      <c r="B192" s="89"/>
      <c r="C192" s="116"/>
      <c r="D192" s="113"/>
      <c r="E192" s="113"/>
      <c r="F192" s="113"/>
      <c r="G192" s="113"/>
      <c r="H192" s="113"/>
      <c r="I192" s="110"/>
      <c r="J192" s="115" t="s">
        <v>196</v>
      </c>
      <c r="K192" s="115"/>
      <c r="L192" s="115"/>
      <c r="M192" s="115"/>
      <c r="N192" s="115"/>
      <c r="O192" s="115"/>
      <c r="P192" s="115"/>
      <c r="Q192" s="115"/>
      <c r="R192" s="115"/>
      <c r="S192" s="115"/>
      <c r="T192" s="115"/>
      <c r="U192" s="115"/>
      <c r="V192" s="115"/>
      <c r="W192" s="115"/>
      <c r="X192" s="115"/>
      <c r="Y192" s="115"/>
      <c r="Z192" s="112"/>
    </row>
    <row r="193" spans="1:27" ht="20.100000000000001" customHeight="1">
      <c r="A193" s="89"/>
      <c r="B193" s="89"/>
      <c r="C193" s="107"/>
      <c r="D193" s="108">
        <v>6</v>
      </c>
      <c r="E193" s="84" t="s">
        <v>119</v>
      </c>
      <c r="I193" s="36"/>
      <c r="J193" s="37"/>
      <c r="K193" s="37"/>
      <c r="L193" s="37"/>
      <c r="M193" s="37"/>
      <c r="N193" s="113"/>
      <c r="O193" s="113"/>
      <c r="P193" s="113"/>
      <c r="Q193" s="113"/>
      <c r="R193" s="113"/>
      <c r="S193" s="113"/>
      <c r="T193" s="113"/>
      <c r="U193" s="113"/>
      <c r="V193" s="113"/>
      <c r="W193" s="113"/>
      <c r="X193" s="113"/>
      <c r="Y193" s="113"/>
      <c r="Z193" s="112"/>
    </row>
    <row r="194" spans="1:27" ht="20.100000000000001" customHeight="1">
      <c r="A194" s="89"/>
      <c r="B194" s="89"/>
      <c r="C194" s="116"/>
      <c r="D194" s="113"/>
      <c r="E194" s="113"/>
      <c r="F194" s="113"/>
      <c r="G194" s="113"/>
      <c r="H194" s="113"/>
      <c r="I194" s="110"/>
      <c r="J194" s="115" t="str">
        <f>日付例&amp;"　年月日を入力してください。個人の場合や設立日が1900/3/31以前の場合は、入力不要です。"</f>
        <v>例)2023/4/1、R5/4/1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c r="A195" s="89"/>
      <c r="B195" s="89"/>
      <c r="C195" s="107"/>
      <c r="D195" s="108">
        <v>7</v>
      </c>
      <c r="E195" s="84" t="s">
        <v>209</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c r="A196" s="89">
        <f>IFERROR(IF(TRIM($I196)="",1001,0),3)</f>
        <v>1001</v>
      </c>
      <c r="B196" s="89"/>
      <c r="C196" s="107"/>
      <c r="E196" s="212" t="s">
        <v>179</v>
      </c>
      <c r="F196" s="213"/>
      <c r="G196" s="213"/>
      <c r="H196" s="214"/>
      <c r="I196" s="33"/>
      <c r="J196" s="34"/>
      <c r="K196" s="34"/>
      <c r="L196" s="34"/>
      <c r="M196" s="35"/>
      <c r="Y196" s="113"/>
      <c r="Z196" s="156"/>
    </row>
    <row r="197" spans="1:27" ht="20.100000000000001" customHeight="1">
      <c r="A197" s="89">
        <f>IFERROR(IF(TRIM($I197)="",1001,0),3)</f>
        <v>1001</v>
      </c>
      <c r="B197" s="89"/>
      <c r="C197" s="107"/>
      <c r="D197" s="108"/>
      <c r="E197" s="215" t="s">
        <v>180</v>
      </c>
      <c r="F197" s="216"/>
      <c r="G197" s="216"/>
      <c r="H197" s="217"/>
      <c r="I197" s="65"/>
      <c r="J197" s="66"/>
      <c r="K197" s="66"/>
      <c r="L197" s="66"/>
      <c r="M197" s="67"/>
      <c r="Y197" s="113"/>
      <c r="Z197" s="156"/>
    </row>
    <row r="198" spans="1:27" ht="20.100000000000001" customHeight="1">
      <c r="A198" s="89">
        <f>IFERROR(IF(TRIM($I198)="",1001,0),3)</f>
        <v>1001</v>
      </c>
      <c r="B198" s="89"/>
      <c r="C198" s="107"/>
      <c r="D198" s="108"/>
      <c r="E198" s="218" t="s">
        <v>181</v>
      </c>
      <c r="F198" s="219"/>
      <c r="G198" s="219"/>
      <c r="H198" s="220"/>
      <c r="I198" s="65"/>
      <c r="J198" s="66"/>
      <c r="K198" s="66"/>
      <c r="L198" s="66"/>
      <c r="M198" s="67"/>
      <c r="Y198" s="113"/>
      <c r="Z198" s="156"/>
    </row>
    <row r="199" spans="1:27" ht="20.100000000000001" customHeight="1">
      <c r="A199" s="89"/>
      <c r="B199" s="89"/>
      <c r="C199" s="107"/>
      <c r="D199" s="108"/>
      <c r="E199" s="215" t="s">
        <v>182</v>
      </c>
      <c r="F199" s="216"/>
      <c r="G199" s="216"/>
      <c r="H199" s="217"/>
      <c r="I199" s="221">
        <f>I196+I197+I198</f>
        <v>0</v>
      </c>
      <c r="J199" s="222"/>
      <c r="K199" s="222"/>
      <c r="L199" s="222"/>
      <c r="M199" s="223"/>
      <c r="Y199" s="113"/>
      <c r="Z199" s="156"/>
    </row>
    <row r="200" spans="1:27" ht="20.100000000000001" customHeight="1">
      <c r="A200" s="89">
        <f>IFERROR(IF(TRIM($I200)="",1001,0),3)</f>
        <v>1001</v>
      </c>
      <c r="B200" s="89"/>
      <c r="C200" s="107"/>
      <c r="D200" s="108"/>
      <c r="E200" s="224" t="s">
        <v>183</v>
      </c>
      <c r="F200" s="225"/>
      <c r="G200" s="225"/>
      <c r="H200" s="226"/>
      <c r="I200" s="77"/>
      <c r="J200" s="78"/>
      <c r="K200" s="78"/>
      <c r="L200" s="78"/>
      <c r="M200" s="79"/>
      <c r="Y200" s="113"/>
      <c r="Z200" s="156"/>
    </row>
    <row r="201" spans="1:27" ht="20.100000000000001" customHeight="1">
      <c r="A201" s="89"/>
      <c r="B201" s="89"/>
      <c r="C201" s="107"/>
      <c r="D201" s="108"/>
      <c r="E201" s="227"/>
      <c r="F201" s="228"/>
      <c r="G201" s="229"/>
      <c r="H201" s="229"/>
      <c r="I201" s="230"/>
      <c r="J201" s="229"/>
      <c r="K201" s="229"/>
      <c r="Y201" s="113"/>
      <c r="Z201" s="156"/>
    </row>
    <row r="202" spans="1:27" ht="20.100000000000001" customHeight="1">
      <c r="A202" s="89"/>
      <c r="B202" s="89"/>
      <c r="C202" s="107"/>
      <c r="D202" s="108">
        <v>8</v>
      </c>
      <c r="E202" s="84" t="s">
        <v>83</v>
      </c>
      <c r="I202" s="56"/>
      <c r="J202" s="37"/>
      <c r="K202" s="37"/>
      <c r="L202" s="37"/>
      <c r="M202" s="37"/>
      <c r="N202" s="113"/>
      <c r="O202" s="113"/>
      <c r="P202" s="113"/>
      <c r="Q202" s="113"/>
      <c r="R202" s="113"/>
      <c r="S202" s="113"/>
      <c r="T202" s="113"/>
      <c r="U202" s="113"/>
      <c r="V202" s="113"/>
      <c r="W202" s="113"/>
      <c r="X202" s="113"/>
      <c r="Y202" s="113"/>
      <c r="Z202" s="112"/>
    </row>
    <row r="203" spans="1:27" ht="60" customHeight="1">
      <c r="A203" s="89"/>
      <c r="B203" s="89"/>
      <c r="C203" s="116"/>
      <c r="D203" s="113"/>
      <c r="E203" s="113"/>
      <c r="F203" s="113"/>
      <c r="G203" s="113"/>
      <c r="H203" s="113"/>
      <c r="I203" s="110"/>
      <c r="J203" s="231" t="s">
        <v>198</v>
      </c>
      <c r="K203" s="231"/>
      <c r="L203" s="231"/>
      <c r="M203" s="231"/>
      <c r="N203" s="231"/>
      <c r="O203" s="231"/>
      <c r="P203" s="231"/>
      <c r="Q203" s="231"/>
      <c r="R203" s="231"/>
      <c r="S203" s="231"/>
      <c r="T203" s="231"/>
      <c r="U203" s="231"/>
      <c r="V203" s="231"/>
      <c r="W203" s="231"/>
      <c r="X203" s="231"/>
      <c r="Y203" s="231"/>
      <c r="Z203" s="112"/>
    </row>
    <row r="204" spans="1:27" ht="20.100000000000001" customHeight="1">
      <c r="A204" s="89"/>
      <c r="B204" s="89"/>
      <c r="C204" s="127"/>
      <c r="D204" s="128"/>
      <c r="E204" s="128"/>
      <c r="F204" s="128"/>
      <c r="G204" s="128"/>
      <c r="H204" s="128"/>
      <c r="I204" s="128"/>
      <c r="J204" s="129"/>
      <c r="K204" s="129"/>
      <c r="L204" s="232"/>
      <c r="M204" s="232"/>
      <c r="N204" s="158"/>
      <c r="O204" s="129"/>
      <c r="P204" s="152"/>
      <c r="Q204" s="152"/>
      <c r="R204" s="152"/>
      <c r="S204" s="158"/>
      <c r="T204" s="158"/>
      <c r="U204" s="158"/>
      <c r="V204" s="158"/>
      <c r="W204" s="158"/>
      <c r="X204" s="158"/>
      <c r="Y204" s="129"/>
      <c r="Z204" s="131"/>
    </row>
    <row r="205" spans="1:27" ht="20.100000000000001" customHeight="1">
      <c r="A205" s="89"/>
      <c r="B205" s="89"/>
      <c r="C205" s="113"/>
      <c r="D205" s="113"/>
      <c r="E205" s="113"/>
      <c r="F205" s="113"/>
      <c r="G205" s="113"/>
      <c r="H205" s="113"/>
      <c r="I205" s="113"/>
      <c r="J205" s="133"/>
      <c r="K205" s="133"/>
      <c r="L205" s="233"/>
      <c r="M205" s="133"/>
      <c r="N205" s="159"/>
      <c r="O205" s="133"/>
      <c r="P205" s="153"/>
      <c r="Q205" s="153"/>
      <c r="R205" s="153"/>
      <c r="S205" s="159"/>
      <c r="T205" s="159"/>
      <c r="U205" s="159"/>
      <c r="V205" s="159"/>
      <c r="W205" s="159"/>
      <c r="X205" s="159"/>
      <c r="Y205" s="133"/>
      <c r="Z205" s="113"/>
    </row>
    <row r="206" spans="1:27" ht="20.100000000000001" customHeight="1">
      <c r="A206" s="89"/>
      <c r="B206" s="89"/>
      <c r="C206" s="113"/>
      <c r="D206" s="113"/>
      <c r="E206" s="113"/>
      <c r="F206" s="113"/>
      <c r="G206" s="113"/>
      <c r="H206" s="113"/>
      <c r="I206" s="113"/>
      <c r="J206" s="133"/>
      <c r="K206" s="133"/>
      <c r="L206" s="234"/>
      <c r="M206" s="113"/>
      <c r="N206" s="235"/>
      <c r="O206" s="113"/>
      <c r="P206" s="154"/>
      <c r="Q206" s="154"/>
      <c r="R206" s="154"/>
      <c r="S206" s="235"/>
      <c r="T206" s="235"/>
      <c r="U206" s="235"/>
      <c r="V206" s="235"/>
      <c r="W206" s="235"/>
      <c r="X206" s="235"/>
      <c r="Y206" s="235"/>
      <c r="Z206" s="113"/>
      <c r="AA206" s="235"/>
    </row>
    <row r="207" spans="1:27" ht="20.100000000000001" customHeight="1">
      <c r="A207" s="89"/>
      <c r="B207" s="89"/>
      <c r="C207" s="100" t="s">
        <v>16</v>
      </c>
      <c r="D207" s="101"/>
      <c r="E207" s="101"/>
      <c r="F207" s="101"/>
      <c r="G207" s="101"/>
      <c r="H207" s="102"/>
      <c r="I207" s="236"/>
      <c r="L207" s="237"/>
      <c r="N207" s="145"/>
      <c r="P207" s="238"/>
      <c r="Q207" s="238"/>
      <c r="R207" s="238"/>
      <c r="S207" s="145"/>
      <c r="T207" s="145"/>
      <c r="U207" s="145"/>
      <c r="V207" s="145"/>
      <c r="W207" s="145"/>
      <c r="X207" s="145"/>
      <c r="Y207" s="145"/>
      <c r="AA207" s="145"/>
    </row>
    <row r="208" spans="1:27" ht="20.100000000000001" customHeight="1">
      <c r="A208" s="89"/>
      <c r="B208" s="89"/>
      <c r="C208" s="103"/>
      <c r="D208" s="104"/>
      <c r="E208" s="104"/>
      <c r="F208" s="104"/>
      <c r="G208" s="104"/>
      <c r="H208" s="104"/>
      <c r="I208" s="104"/>
      <c r="J208" s="105"/>
      <c r="K208" s="105"/>
      <c r="L208" s="162"/>
      <c r="M208" s="162"/>
      <c r="N208" s="149"/>
      <c r="O208" s="149"/>
      <c r="P208" s="239"/>
      <c r="Q208" s="239"/>
      <c r="R208" s="239"/>
      <c r="S208" s="149"/>
      <c r="T208" s="149"/>
      <c r="U208" s="149"/>
      <c r="V208" s="149"/>
      <c r="W208" s="149"/>
      <c r="X208" s="149"/>
      <c r="Y208" s="149"/>
      <c r="Z208" s="106"/>
      <c r="AA208" s="145"/>
    </row>
    <row r="209" spans="1:27" ht="15.75" hidden="1" customHeight="1">
      <c r="A209" s="89"/>
      <c r="B209" s="89"/>
      <c r="C209" s="103"/>
      <c r="D209" s="104"/>
      <c r="E209" s="104"/>
      <c r="F209" s="104"/>
      <c r="G209" s="104"/>
      <c r="H209" s="104"/>
      <c r="I209" s="104"/>
      <c r="J209" s="113"/>
      <c r="K209" s="113"/>
      <c r="L209" s="234"/>
      <c r="M209" s="234"/>
      <c r="N209" s="235"/>
      <c r="O209" s="235"/>
      <c r="P209" s="154"/>
      <c r="Q209" s="154"/>
      <c r="R209" s="154"/>
      <c r="S209" s="235"/>
      <c r="T209" s="235"/>
      <c r="U209" s="235"/>
      <c r="V209" s="235"/>
      <c r="W209" s="235"/>
      <c r="X209" s="235"/>
      <c r="Y209" s="235"/>
      <c r="Z209" s="112"/>
      <c r="AA209" s="145"/>
    </row>
    <row r="210" spans="1:27" ht="20.100000000000001" customHeight="1">
      <c r="A210" s="89">
        <f>IFERROR(IF(OR(TRIM($I210)="",OR(NOT(ISNUMBER(VALUE($P210))), TRIM($P210)="", LEN($P210)&lt;&gt;6)),1001,0),3)</f>
        <v>1001</v>
      </c>
      <c r="B210" s="89"/>
      <c r="C210" s="107"/>
      <c r="D210" s="108">
        <v>1</v>
      </c>
      <c r="E210" s="84" t="s">
        <v>120</v>
      </c>
      <c r="I210" s="56"/>
      <c r="J210" s="56"/>
      <c r="K210" s="56"/>
      <c r="L210" s="56"/>
      <c r="M210" s="56"/>
      <c r="N210" s="144" t="s">
        <v>66</v>
      </c>
      <c r="O210" s="240" t="s">
        <v>64</v>
      </c>
      <c r="P210" s="1"/>
      <c r="Q210" s="113" t="s">
        <v>65</v>
      </c>
      <c r="T210" s="113"/>
      <c r="Y210" s="113"/>
      <c r="Z210" s="112"/>
    </row>
    <row r="211" spans="1:27" ht="30" customHeight="1">
      <c r="A211" s="89"/>
      <c r="B211" s="89"/>
      <c r="C211" s="116"/>
      <c r="D211" s="113"/>
      <c r="E211" s="113"/>
      <c r="F211" s="113"/>
      <c r="G211" s="113"/>
      <c r="H211" s="113"/>
      <c r="I211" s="119"/>
      <c r="J211" s="136" t="s">
        <v>124</v>
      </c>
      <c r="K211" s="241"/>
      <c r="L211" s="241"/>
      <c r="M211" s="241"/>
      <c r="N211" s="241"/>
      <c r="O211" s="241"/>
      <c r="P211" s="241"/>
      <c r="Q211" s="241"/>
      <c r="R211" s="241"/>
      <c r="S211" s="241"/>
      <c r="T211" s="241"/>
      <c r="U211" s="241"/>
      <c r="V211" s="241"/>
      <c r="W211" s="241"/>
      <c r="X211" s="241"/>
      <c r="Y211" s="241"/>
      <c r="Z211" s="112"/>
    </row>
    <row r="212" spans="1:27" ht="20.100000000000001" customHeight="1">
      <c r="A212" s="89">
        <f>IFERROR(IF(TRIM($I212)="",1001,0),3)</f>
        <v>1001</v>
      </c>
      <c r="B212" s="89"/>
      <c r="C212" s="107"/>
      <c r="D212" s="108">
        <v>2</v>
      </c>
      <c r="E212" s="84" t="s">
        <v>84</v>
      </c>
      <c r="I212" s="36"/>
      <c r="J212" s="56"/>
      <c r="K212" s="56"/>
      <c r="L212" s="56"/>
      <c r="M212" s="56"/>
      <c r="N212" s="240"/>
      <c r="O212" s="113"/>
      <c r="P212" s="113"/>
      <c r="Q212" s="113"/>
      <c r="R212" s="113"/>
      <c r="S212" s="113"/>
      <c r="T212" s="113"/>
      <c r="U212" s="113"/>
      <c r="V212" s="113"/>
      <c r="W212" s="113"/>
      <c r="X212" s="113"/>
      <c r="Y212" s="113"/>
      <c r="Z212" s="112"/>
    </row>
    <row r="213" spans="1:27" ht="30" customHeight="1">
      <c r="A213" s="89"/>
      <c r="B213" s="89"/>
      <c r="C213" s="116"/>
      <c r="D213" s="113"/>
      <c r="E213" s="113"/>
      <c r="F213" s="113"/>
      <c r="G213" s="113"/>
      <c r="H213" s="113"/>
      <c r="I213" s="119"/>
      <c r="J213" s="115" t="str">
        <f>日付例&amp;"　年月日を入力してください。"</f>
        <v>例)2023/4/1、R5/4/1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c r="A214" s="89"/>
      <c r="B214" s="89"/>
      <c r="C214" s="116"/>
      <c r="D214" s="108">
        <v>3</v>
      </c>
      <c r="E214" s="84" t="s">
        <v>165</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c r="A215" s="89"/>
      <c r="B215" s="89"/>
      <c r="C215" s="103"/>
      <c r="E215" s="242" t="s">
        <v>208</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c r="A216" s="89">
        <f>IFERROR(IF(COUNTIF($L217:$L246,"○")&lt;1,1001,0),3)</f>
        <v>1001</v>
      </c>
      <c r="B216" s="276"/>
      <c r="C216" s="107"/>
      <c r="E216" s="172" t="s">
        <v>197</v>
      </c>
      <c r="F216" s="173"/>
      <c r="G216" s="173"/>
      <c r="H216" s="173"/>
      <c r="I216" s="173"/>
      <c r="J216" s="173"/>
      <c r="K216" s="243"/>
      <c r="L216" s="244" t="s">
        <v>8</v>
      </c>
      <c r="M216" s="245"/>
      <c r="N216" s="246" t="s">
        <v>201</v>
      </c>
      <c r="O216" s="247"/>
      <c r="P216" s="248" t="s">
        <v>123</v>
      </c>
      <c r="Q216" s="249"/>
      <c r="R216" s="248" t="s">
        <v>170</v>
      </c>
      <c r="S216" s="249"/>
      <c r="T216" s="250"/>
      <c r="U216" s="251" t="s">
        <v>199</v>
      </c>
      <c r="V216" s="252"/>
      <c r="W216" s="253"/>
      <c r="X216" s="254" t="s">
        <v>200</v>
      </c>
      <c r="Y216" s="255"/>
      <c r="Z216" s="112"/>
      <c r="AA216" s="235"/>
    </row>
    <row r="217" spans="1:27" ht="20.100000000000001" customHeight="1">
      <c r="A217" s="89">
        <f>IFERROR(IF(AND($L217="○", OR(TRIM($N217)="",TRIM($P217)="",TRIM($R217)="")),1001,0),3)</f>
        <v>0</v>
      </c>
      <c r="B217" s="89"/>
      <c r="C217" s="107"/>
      <c r="E217" s="256" t="s">
        <v>85</v>
      </c>
      <c r="F217" s="257" t="s">
        <v>133</v>
      </c>
      <c r="G217" s="258"/>
      <c r="H217" s="258"/>
      <c r="I217" s="258"/>
      <c r="J217" s="258"/>
      <c r="K217" s="259"/>
      <c r="L217" s="58"/>
      <c r="M217" s="59"/>
      <c r="N217" s="54"/>
      <c r="O217" s="55"/>
      <c r="P217" s="50"/>
      <c r="Q217" s="51"/>
      <c r="R217" s="45"/>
      <c r="S217" s="46"/>
      <c r="T217" s="47"/>
      <c r="U217" s="4"/>
      <c r="V217" s="41"/>
      <c r="W217" s="42"/>
      <c r="X217" s="4"/>
      <c r="Y217" s="5"/>
      <c r="Z217" s="112"/>
      <c r="AA217" s="235"/>
    </row>
    <row r="218" spans="1:27" ht="20.100000000000001" customHeight="1">
      <c r="A218" s="89">
        <f>IFERROR(IF(AND($L218="○", OR(TRIM($N218)="",TRIM($P218)="",TRIM($R218)="")),1001,0),3)</f>
        <v>0</v>
      </c>
      <c r="B218" s="89"/>
      <c r="C218" s="107"/>
      <c r="E218" s="260" t="s">
        <v>86</v>
      </c>
      <c r="F218" s="261" t="s">
        <v>134</v>
      </c>
      <c r="G218" s="262"/>
      <c r="H218" s="262"/>
      <c r="I218" s="262"/>
      <c r="J218" s="262"/>
      <c r="K218" s="263"/>
      <c r="L218" s="52"/>
      <c r="M218" s="53"/>
      <c r="N218" s="48"/>
      <c r="O218" s="49"/>
      <c r="P218" s="43"/>
      <c r="Q218" s="44"/>
      <c r="R218" s="38"/>
      <c r="S218" s="39"/>
      <c r="T218" s="40"/>
      <c r="U218" s="2"/>
      <c r="V218" s="8"/>
      <c r="W218" s="9"/>
      <c r="X218" s="2"/>
      <c r="Y218" s="3"/>
      <c r="Z218" s="112"/>
      <c r="AA218" s="235"/>
    </row>
    <row r="219" spans="1:27" ht="20.100000000000001" customHeight="1">
      <c r="A219" s="89">
        <f>IFERROR(IF(AND($L219="○", OR(TRIM($N219)="",TRIM($P219)="",TRIM($R219)="")),1001,0),3)</f>
        <v>0</v>
      </c>
      <c r="B219" s="89"/>
      <c r="C219" s="107"/>
      <c r="E219" s="260" t="s">
        <v>87</v>
      </c>
      <c r="F219" s="261" t="s">
        <v>135</v>
      </c>
      <c r="G219" s="262"/>
      <c r="H219" s="262"/>
      <c r="I219" s="262"/>
      <c r="J219" s="262"/>
      <c r="K219" s="263"/>
      <c r="L219" s="52"/>
      <c r="M219" s="53"/>
      <c r="N219" s="48"/>
      <c r="O219" s="49"/>
      <c r="P219" s="43"/>
      <c r="Q219" s="44"/>
      <c r="R219" s="38"/>
      <c r="S219" s="39"/>
      <c r="T219" s="40"/>
      <c r="U219" s="2"/>
      <c r="V219" s="8"/>
      <c r="W219" s="9"/>
      <c r="X219" s="2"/>
      <c r="Y219" s="3"/>
      <c r="Z219" s="112"/>
      <c r="AA219" s="235"/>
    </row>
    <row r="220" spans="1:27" ht="20.100000000000001" customHeight="1">
      <c r="A220" s="89">
        <f>IFERROR(IF(AND($L220="○", OR(TRIM($N220)="",TRIM($P220)="",TRIM($R220)="")),1001,0),3)</f>
        <v>0</v>
      </c>
      <c r="B220" s="89"/>
      <c r="C220" s="107"/>
      <c r="E220" s="260" t="s">
        <v>88</v>
      </c>
      <c r="F220" s="261" t="s">
        <v>136</v>
      </c>
      <c r="G220" s="262"/>
      <c r="H220" s="262"/>
      <c r="I220" s="262"/>
      <c r="J220" s="262"/>
      <c r="K220" s="263"/>
      <c r="L220" s="52"/>
      <c r="M220" s="53"/>
      <c r="N220" s="48"/>
      <c r="O220" s="49"/>
      <c r="P220" s="43"/>
      <c r="Q220" s="44"/>
      <c r="R220" s="38"/>
      <c r="S220" s="39"/>
      <c r="T220" s="40"/>
      <c r="U220" s="2"/>
      <c r="V220" s="8"/>
      <c r="W220" s="9"/>
      <c r="X220" s="2"/>
      <c r="Y220" s="3"/>
      <c r="Z220" s="112"/>
      <c r="AA220" s="235"/>
    </row>
    <row r="221" spans="1:27" ht="20.100000000000001" customHeight="1">
      <c r="A221" s="89">
        <f>IFERROR(IF(AND($L221="○", OR(TRIM($N221)="",TRIM($P221)="",TRIM($R221)="")),1001,0),3)</f>
        <v>0</v>
      </c>
      <c r="B221" s="89"/>
      <c r="C221" s="107"/>
      <c r="E221" s="260" t="s">
        <v>162</v>
      </c>
      <c r="F221" s="261" t="s">
        <v>137</v>
      </c>
      <c r="G221" s="262"/>
      <c r="H221" s="262"/>
      <c r="I221" s="262"/>
      <c r="J221" s="262"/>
      <c r="K221" s="263"/>
      <c r="L221" s="52"/>
      <c r="M221" s="53"/>
      <c r="N221" s="48"/>
      <c r="O221" s="49"/>
      <c r="P221" s="43"/>
      <c r="Q221" s="44"/>
      <c r="R221" s="38"/>
      <c r="S221" s="39"/>
      <c r="T221" s="40"/>
      <c r="U221" s="2"/>
      <c r="V221" s="8"/>
      <c r="W221" s="9"/>
      <c r="X221" s="2"/>
      <c r="Y221" s="3"/>
      <c r="Z221" s="112"/>
      <c r="AA221" s="235"/>
    </row>
    <row r="222" spans="1:27" ht="20.100000000000001" customHeight="1">
      <c r="A222" s="89">
        <f>IFERROR(IF(AND($L222="○", OR(TRIM($N222)="",TRIM($P222)="",TRIM($R222)="")),1001,0),3)</f>
        <v>0</v>
      </c>
      <c r="B222" s="89"/>
      <c r="C222" s="107"/>
      <c r="E222" s="260" t="s">
        <v>89</v>
      </c>
      <c r="F222" s="261" t="s">
        <v>138</v>
      </c>
      <c r="G222" s="262"/>
      <c r="H222" s="262"/>
      <c r="I222" s="262"/>
      <c r="J222" s="262"/>
      <c r="K222" s="263"/>
      <c r="L222" s="52"/>
      <c r="M222" s="53"/>
      <c r="N222" s="48"/>
      <c r="O222" s="49"/>
      <c r="P222" s="43"/>
      <c r="Q222" s="44"/>
      <c r="R222" s="38"/>
      <c r="S222" s="39"/>
      <c r="T222" s="40"/>
      <c r="U222" s="2"/>
      <c r="V222" s="8"/>
      <c r="W222" s="9"/>
      <c r="X222" s="2"/>
      <c r="Y222" s="3"/>
      <c r="Z222" s="112"/>
      <c r="AA222" s="235"/>
    </row>
    <row r="223" spans="1:27" ht="20.100000000000001" customHeight="1">
      <c r="A223" s="89">
        <f>IFERROR(IF(AND($L223="○", OR(TRIM($N223)="",TRIM($P223)="",TRIM($R223)="")),1001,0),3)</f>
        <v>0</v>
      </c>
      <c r="B223" s="89"/>
      <c r="C223" s="107"/>
      <c r="E223" s="260" t="s">
        <v>90</v>
      </c>
      <c r="F223" s="261" t="s">
        <v>139</v>
      </c>
      <c r="G223" s="262"/>
      <c r="H223" s="262"/>
      <c r="I223" s="262"/>
      <c r="J223" s="262"/>
      <c r="K223" s="263"/>
      <c r="L223" s="52"/>
      <c r="M223" s="53"/>
      <c r="N223" s="48"/>
      <c r="O223" s="49"/>
      <c r="P223" s="43"/>
      <c r="Q223" s="44"/>
      <c r="R223" s="38"/>
      <c r="S223" s="39"/>
      <c r="T223" s="40"/>
      <c r="U223" s="2"/>
      <c r="V223" s="8"/>
      <c r="W223" s="9"/>
      <c r="X223" s="2"/>
      <c r="Y223" s="3"/>
      <c r="Z223" s="112"/>
      <c r="AA223" s="235"/>
    </row>
    <row r="224" spans="1:27" ht="20.100000000000001" customHeight="1">
      <c r="A224" s="89">
        <f>IFERROR(IF(AND($L224="○", OR(TRIM($N224)="",TRIM($P224)="",TRIM($R224)="")),1001,0),3)</f>
        <v>0</v>
      </c>
      <c r="B224" s="89"/>
      <c r="C224" s="107"/>
      <c r="E224" s="260" t="s">
        <v>91</v>
      </c>
      <c r="F224" s="261" t="s">
        <v>140</v>
      </c>
      <c r="G224" s="262"/>
      <c r="H224" s="262"/>
      <c r="I224" s="262"/>
      <c r="J224" s="262"/>
      <c r="K224" s="263"/>
      <c r="L224" s="52"/>
      <c r="M224" s="53"/>
      <c r="N224" s="48"/>
      <c r="O224" s="49"/>
      <c r="P224" s="43"/>
      <c r="Q224" s="44"/>
      <c r="R224" s="38"/>
      <c r="S224" s="39"/>
      <c r="T224" s="40"/>
      <c r="U224" s="2"/>
      <c r="V224" s="8"/>
      <c r="W224" s="9"/>
      <c r="X224" s="2"/>
      <c r="Y224" s="3"/>
      <c r="Z224" s="112"/>
      <c r="AA224" s="235"/>
    </row>
    <row r="225" spans="1:27" ht="20.100000000000001" customHeight="1">
      <c r="A225" s="89">
        <f>IFERROR(IF(AND($L225="○", OR(TRIM($N225)="",TRIM($P225)="",TRIM($R225)="")),1001,0),3)</f>
        <v>0</v>
      </c>
      <c r="B225" s="89"/>
      <c r="C225" s="107"/>
      <c r="E225" s="260" t="s">
        <v>92</v>
      </c>
      <c r="F225" s="261" t="s">
        <v>141</v>
      </c>
      <c r="G225" s="262"/>
      <c r="H225" s="262"/>
      <c r="I225" s="262"/>
      <c r="J225" s="262"/>
      <c r="K225" s="263"/>
      <c r="L225" s="52"/>
      <c r="M225" s="53"/>
      <c r="N225" s="48"/>
      <c r="O225" s="49"/>
      <c r="P225" s="43"/>
      <c r="Q225" s="44"/>
      <c r="R225" s="38"/>
      <c r="S225" s="39"/>
      <c r="T225" s="40"/>
      <c r="U225" s="2"/>
      <c r="V225" s="8"/>
      <c r="W225" s="9"/>
      <c r="X225" s="2"/>
      <c r="Y225" s="3"/>
      <c r="Z225" s="112"/>
      <c r="AA225" s="235"/>
    </row>
    <row r="226" spans="1:27" ht="20.100000000000001" customHeight="1">
      <c r="A226" s="89">
        <f>IFERROR(IF(AND($L226="○", OR(TRIM($N226)="",TRIM($P226)="",TRIM($R226)="")),1001,0),3)</f>
        <v>0</v>
      </c>
      <c r="B226" s="89"/>
      <c r="C226" s="107"/>
      <c r="E226" s="260" t="s">
        <v>93</v>
      </c>
      <c r="F226" s="261" t="s">
        <v>142</v>
      </c>
      <c r="G226" s="262"/>
      <c r="H226" s="262"/>
      <c r="I226" s="262"/>
      <c r="J226" s="262"/>
      <c r="K226" s="263"/>
      <c r="L226" s="52"/>
      <c r="M226" s="53"/>
      <c r="N226" s="48"/>
      <c r="O226" s="49"/>
      <c r="P226" s="43"/>
      <c r="Q226" s="44"/>
      <c r="R226" s="38"/>
      <c r="S226" s="39"/>
      <c r="T226" s="40"/>
      <c r="U226" s="2"/>
      <c r="V226" s="8"/>
      <c r="W226" s="9"/>
      <c r="X226" s="2"/>
      <c r="Y226" s="3"/>
      <c r="Z226" s="112"/>
      <c r="AA226" s="235"/>
    </row>
    <row r="227" spans="1:27" ht="20.100000000000001" customHeight="1">
      <c r="A227" s="89">
        <f>IFERROR(IF(AND($L227="○", OR(TRIM($N227)="",TRIM($P227)="",TRIM($R227)="")),1001,0),3)</f>
        <v>0</v>
      </c>
      <c r="B227" s="89"/>
      <c r="C227" s="107"/>
      <c r="E227" s="260" t="s">
        <v>94</v>
      </c>
      <c r="F227" s="261" t="s">
        <v>143</v>
      </c>
      <c r="G227" s="262"/>
      <c r="H227" s="262"/>
      <c r="I227" s="262"/>
      <c r="J227" s="262"/>
      <c r="K227" s="263"/>
      <c r="L227" s="52"/>
      <c r="M227" s="53"/>
      <c r="N227" s="48"/>
      <c r="O227" s="49"/>
      <c r="P227" s="43"/>
      <c r="Q227" s="44"/>
      <c r="R227" s="38"/>
      <c r="S227" s="39"/>
      <c r="T227" s="40"/>
      <c r="U227" s="2"/>
      <c r="V227" s="8"/>
      <c r="W227" s="9"/>
      <c r="X227" s="2"/>
      <c r="Y227" s="3"/>
      <c r="Z227" s="112"/>
      <c r="AA227" s="235"/>
    </row>
    <row r="228" spans="1:27" ht="20.100000000000001" customHeight="1">
      <c r="A228" s="89">
        <f>IFERROR(IF(AND($L228="○", OR(TRIM($N228)="",TRIM($P228)="",TRIM($R228)="")),1001,0),3)</f>
        <v>0</v>
      </c>
      <c r="B228" s="89"/>
      <c r="C228" s="107"/>
      <c r="E228" s="260" t="s">
        <v>95</v>
      </c>
      <c r="F228" s="261" t="s">
        <v>144</v>
      </c>
      <c r="G228" s="262"/>
      <c r="H228" s="262"/>
      <c r="I228" s="262"/>
      <c r="J228" s="262"/>
      <c r="K228" s="263"/>
      <c r="L228" s="52"/>
      <c r="M228" s="53"/>
      <c r="N228" s="48"/>
      <c r="O228" s="49"/>
      <c r="P228" s="43"/>
      <c r="Q228" s="44"/>
      <c r="R228" s="38"/>
      <c r="S228" s="39"/>
      <c r="T228" s="40"/>
      <c r="U228" s="2"/>
      <c r="V228" s="8"/>
      <c r="W228" s="9"/>
      <c r="X228" s="2"/>
      <c r="Y228" s="3"/>
      <c r="Z228" s="112"/>
      <c r="AA228" s="235"/>
    </row>
    <row r="229" spans="1:27" ht="20.100000000000001" customHeight="1">
      <c r="A229" s="89">
        <f>IFERROR(IF(AND($L229="○", OR(TRIM($N229)="",TRIM($P229)="",TRIM($R229)="")),1001,0),3)</f>
        <v>0</v>
      </c>
      <c r="B229" s="89"/>
      <c r="C229" s="107"/>
      <c r="E229" s="260" t="s">
        <v>96</v>
      </c>
      <c r="F229" s="261" t="s">
        <v>145</v>
      </c>
      <c r="G229" s="262"/>
      <c r="H229" s="262"/>
      <c r="I229" s="262"/>
      <c r="J229" s="262"/>
      <c r="K229" s="263"/>
      <c r="L229" s="52"/>
      <c r="M229" s="53"/>
      <c r="N229" s="48"/>
      <c r="O229" s="49"/>
      <c r="P229" s="43"/>
      <c r="Q229" s="44"/>
      <c r="R229" s="38"/>
      <c r="S229" s="39"/>
      <c r="T229" s="40"/>
      <c r="U229" s="2"/>
      <c r="V229" s="8"/>
      <c r="W229" s="9"/>
      <c r="X229" s="2"/>
      <c r="Y229" s="3"/>
      <c r="Z229" s="112"/>
      <c r="AA229" s="235"/>
    </row>
    <row r="230" spans="1:27" ht="20.100000000000001" customHeight="1">
      <c r="A230" s="89">
        <f>IFERROR(IF(AND($L230="○", OR(TRIM($N230)="",TRIM($P230)="",TRIM($R230)="")),1001,0),3)</f>
        <v>0</v>
      </c>
      <c r="B230" s="89"/>
      <c r="C230" s="107"/>
      <c r="E230" s="260" t="s">
        <v>97</v>
      </c>
      <c r="F230" s="261" t="s">
        <v>146</v>
      </c>
      <c r="G230" s="262"/>
      <c r="H230" s="262"/>
      <c r="I230" s="262"/>
      <c r="J230" s="262"/>
      <c r="K230" s="263"/>
      <c r="L230" s="52"/>
      <c r="M230" s="53"/>
      <c r="N230" s="48"/>
      <c r="O230" s="49"/>
      <c r="P230" s="43"/>
      <c r="Q230" s="44"/>
      <c r="R230" s="38"/>
      <c r="S230" s="39"/>
      <c r="T230" s="40"/>
      <c r="U230" s="2"/>
      <c r="V230" s="8"/>
      <c r="W230" s="9"/>
      <c r="X230" s="2"/>
      <c r="Y230" s="3"/>
      <c r="Z230" s="112"/>
      <c r="AA230" s="235"/>
    </row>
    <row r="231" spans="1:27" ht="20.100000000000001" customHeight="1">
      <c r="A231" s="89">
        <f>IFERROR(IF(AND($L231="○", OR(TRIM($N231)="",TRIM($P231)="",TRIM($R231)="")),1001,0),3)</f>
        <v>0</v>
      </c>
      <c r="B231" s="89"/>
      <c r="C231" s="107"/>
      <c r="E231" s="260" t="s">
        <v>98</v>
      </c>
      <c r="F231" s="261" t="s">
        <v>147</v>
      </c>
      <c r="G231" s="262"/>
      <c r="H231" s="262"/>
      <c r="I231" s="262"/>
      <c r="J231" s="262"/>
      <c r="K231" s="263"/>
      <c r="L231" s="52"/>
      <c r="M231" s="53"/>
      <c r="N231" s="48"/>
      <c r="O231" s="49"/>
      <c r="P231" s="43"/>
      <c r="Q231" s="44"/>
      <c r="R231" s="38"/>
      <c r="S231" s="39"/>
      <c r="T231" s="40"/>
      <c r="U231" s="2"/>
      <c r="V231" s="8"/>
      <c r="W231" s="9"/>
      <c r="X231" s="2"/>
      <c r="Y231" s="3"/>
      <c r="Z231" s="112"/>
      <c r="AA231" s="235"/>
    </row>
    <row r="232" spans="1:27" ht="20.100000000000001" customHeight="1">
      <c r="A232" s="89">
        <f>IFERROR(IF(AND($L232="○", OR(TRIM($N232)="",TRIM($P232)="",TRIM($R232)="")),1001,0),3)</f>
        <v>0</v>
      </c>
      <c r="B232" s="89"/>
      <c r="C232" s="107"/>
      <c r="E232" s="260" t="s">
        <v>99</v>
      </c>
      <c r="F232" s="261" t="s">
        <v>148</v>
      </c>
      <c r="G232" s="262"/>
      <c r="H232" s="262"/>
      <c r="I232" s="262"/>
      <c r="J232" s="262"/>
      <c r="K232" s="263"/>
      <c r="L232" s="52"/>
      <c r="M232" s="53"/>
      <c r="N232" s="48"/>
      <c r="O232" s="49"/>
      <c r="P232" s="43"/>
      <c r="Q232" s="44"/>
      <c r="R232" s="38"/>
      <c r="S232" s="39"/>
      <c r="T232" s="40"/>
      <c r="U232" s="2"/>
      <c r="V232" s="8"/>
      <c r="W232" s="9"/>
      <c r="X232" s="2"/>
      <c r="Y232" s="3"/>
      <c r="Z232" s="112"/>
      <c r="AA232" s="235"/>
    </row>
    <row r="233" spans="1:27" ht="20.100000000000001" customHeight="1">
      <c r="A233" s="89">
        <f>IFERROR(IF(AND($L233="○", OR(TRIM($N233)="",TRIM($P233)="",TRIM($R233)="")),1001,0),3)</f>
        <v>0</v>
      </c>
      <c r="B233" s="89"/>
      <c r="C233" s="107"/>
      <c r="E233" s="260" t="s">
        <v>100</v>
      </c>
      <c r="F233" s="261" t="s">
        <v>149</v>
      </c>
      <c r="G233" s="262"/>
      <c r="H233" s="262"/>
      <c r="I233" s="262"/>
      <c r="J233" s="262"/>
      <c r="K233" s="263"/>
      <c r="L233" s="52"/>
      <c r="M233" s="53"/>
      <c r="N233" s="48"/>
      <c r="O233" s="49"/>
      <c r="P233" s="43"/>
      <c r="Q233" s="44"/>
      <c r="R233" s="38"/>
      <c r="S233" s="39"/>
      <c r="T233" s="40"/>
      <c r="U233" s="2"/>
      <c r="V233" s="8"/>
      <c r="W233" s="9"/>
      <c r="X233" s="2"/>
      <c r="Y233" s="3"/>
      <c r="Z233" s="112"/>
      <c r="AA233" s="235"/>
    </row>
    <row r="234" spans="1:27" ht="20.100000000000001" customHeight="1">
      <c r="A234" s="89">
        <f>IFERROR(IF(AND($L234="○", OR(TRIM($N234)="",TRIM($P234)="",TRIM($R234)="")),1001,0),3)</f>
        <v>0</v>
      </c>
      <c r="B234" s="89"/>
      <c r="C234" s="107"/>
      <c r="E234" s="260" t="s">
        <v>101</v>
      </c>
      <c r="F234" s="261" t="s">
        <v>150</v>
      </c>
      <c r="G234" s="262"/>
      <c r="H234" s="262"/>
      <c r="I234" s="262"/>
      <c r="J234" s="262"/>
      <c r="K234" s="263"/>
      <c r="L234" s="52"/>
      <c r="M234" s="53"/>
      <c r="N234" s="48"/>
      <c r="O234" s="49"/>
      <c r="P234" s="43"/>
      <c r="Q234" s="44"/>
      <c r="R234" s="38"/>
      <c r="S234" s="39"/>
      <c r="T234" s="40"/>
      <c r="U234" s="2"/>
      <c r="V234" s="8"/>
      <c r="W234" s="9"/>
      <c r="X234" s="2"/>
      <c r="Y234" s="3"/>
      <c r="Z234" s="112"/>
      <c r="AA234" s="235"/>
    </row>
    <row r="235" spans="1:27" ht="20.100000000000001" customHeight="1">
      <c r="A235" s="89">
        <f>IFERROR(IF(AND($L235="○", OR(TRIM($N235)="",TRIM($P235)="",TRIM($R235)="")),1001,0),3)</f>
        <v>0</v>
      </c>
      <c r="B235" s="89"/>
      <c r="C235" s="107"/>
      <c r="E235" s="260" t="s">
        <v>102</v>
      </c>
      <c r="F235" s="261" t="s">
        <v>151</v>
      </c>
      <c r="G235" s="262"/>
      <c r="H235" s="262"/>
      <c r="I235" s="262"/>
      <c r="J235" s="262"/>
      <c r="K235" s="263"/>
      <c r="L235" s="52"/>
      <c r="M235" s="53"/>
      <c r="N235" s="48"/>
      <c r="O235" s="49"/>
      <c r="P235" s="43"/>
      <c r="Q235" s="44"/>
      <c r="R235" s="38"/>
      <c r="S235" s="39"/>
      <c r="T235" s="40"/>
      <c r="U235" s="2"/>
      <c r="V235" s="8"/>
      <c r="W235" s="9"/>
      <c r="X235" s="2"/>
      <c r="Y235" s="3"/>
      <c r="Z235" s="112"/>
      <c r="AA235" s="235"/>
    </row>
    <row r="236" spans="1:27" ht="20.100000000000001" customHeight="1">
      <c r="A236" s="89">
        <f>IFERROR(IF(AND($L236="○", OR(TRIM($N236)="",TRIM($P236)="",TRIM($R236)="")),1001,0),3)</f>
        <v>0</v>
      </c>
      <c r="B236" s="89"/>
      <c r="C236" s="103"/>
      <c r="E236" s="260" t="s">
        <v>103</v>
      </c>
      <c r="F236" s="261" t="s">
        <v>152</v>
      </c>
      <c r="G236" s="262"/>
      <c r="H236" s="262"/>
      <c r="I236" s="262"/>
      <c r="J236" s="262"/>
      <c r="K236" s="263"/>
      <c r="L236" s="52"/>
      <c r="M236" s="53"/>
      <c r="N236" s="48"/>
      <c r="O236" s="49"/>
      <c r="P236" s="43"/>
      <c r="Q236" s="44"/>
      <c r="R236" s="38"/>
      <c r="S236" s="39"/>
      <c r="T236" s="40"/>
      <c r="U236" s="2"/>
      <c r="V236" s="8"/>
      <c r="W236" s="9"/>
      <c r="X236" s="2"/>
      <c r="Y236" s="3"/>
      <c r="Z236" s="156"/>
      <c r="AA236" s="145"/>
    </row>
    <row r="237" spans="1:27" ht="20.100000000000001" customHeight="1">
      <c r="A237" s="89">
        <f>IFERROR(IF(AND($L237="○", OR(TRIM($N237)="",TRIM($P237)="",TRIM($R237)="")),1001,0),3)</f>
        <v>0</v>
      </c>
      <c r="B237" s="89"/>
      <c r="C237" s="107"/>
      <c r="E237" s="260" t="s">
        <v>104</v>
      </c>
      <c r="F237" s="261" t="s">
        <v>153</v>
      </c>
      <c r="G237" s="262"/>
      <c r="H237" s="262"/>
      <c r="I237" s="262"/>
      <c r="J237" s="262"/>
      <c r="K237" s="263"/>
      <c r="L237" s="52"/>
      <c r="M237" s="53"/>
      <c r="N237" s="48"/>
      <c r="O237" s="49"/>
      <c r="P237" s="43"/>
      <c r="Q237" s="44"/>
      <c r="R237" s="38"/>
      <c r="S237" s="39"/>
      <c r="T237" s="40"/>
      <c r="U237" s="2"/>
      <c r="V237" s="8"/>
      <c r="W237" s="9"/>
      <c r="X237" s="2"/>
      <c r="Y237" s="3"/>
      <c r="Z237" s="112"/>
      <c r="AA237" s="235"/>
    </row>
    <row r="238" spans="1:27" ht="20.100000000000001" customHeight="1">
      <c r="A238" s="89">
        <f>IFERROR(IF(AND($L238="○", OR(TRIM($N238)="",TRIM($P238)="",TRIM($R238)="")),1001,0),3)</f>
        <v>0</v>
      </c>
      <c r="B238" s="89"/>
      <c r="C238" s="107"/>
      <c r="E238" s="260" t="s">
        <v>105</v>
      </c>
      <c r="F238" s="261" t="s">
        <v>154</v>
      </c>
      <c r="G238" s="262"/>
      <c r="H238" s="262"/>
      <c r="I238" s="262"/>
      <c r="J238" s="262"/>
      <c r="K238" s="263"/>
      <c r="L238" s="52"/>
      <c r="M238" s="53"/>
      <c r="N238" s="48"/>
      <c r="O238" s="49"/>
      <c r="P238" s="43"/>
      <c r="Q238" s="44"/>
      <c r="R238" s="38"/>
      <c r="S238" s="39"/>
      <c r="T238" s="40"/>
      <c r="U238" s="2"/>
      <c r="V238" s="8"/>
      <c r="W238" s="9"/>
      <c r="X238" s="2"/>
      <c r="Y238" s="3"/>
      <c r="Z238" s="112"/>
      <c r="AA238" s="235"/>
    </row>
    <row r="239" spans="1:27" ht="20.100000000000001" customHeight="1">
      <c r="A239" s="89">
        <f>IFERROR(IF(AND($L239="○", OR(TRIM($N239)="",TRIM($P239)="",TRIM($R239)="")),1001,0),3)</f>
        <v>0</v>
      </c>
      <c r="B239" s="89"/>
      <c r="C239" s="107"/>
      <c r="E239" s="260" t="s">
        <v>106</v>
      </c>
      <c r="F239" s="261" t="s">
        <v>155</v>
      </c>
      <c r="G239" s="262"/>
      <c r="H239" s="262"/>
      <c r="I239" s="262"/>
      <c r="J239" s="262"/>
      <c r="K239" s="263"/>
      <c r="L239" s="52"/>
      <c r="M239" s="53"/>
      <c r="N239" s="48"/>
      <c r="O239" s="49"/>
      <c r="P239" s="43"/>
      <c r="Q239" s="44"/>
      <c r="R239" s="38"/>
      <c r="S239" s="39"/>
      <c r="T239" s="40"/>
      <c r="U239" s="2"/>
      <c r="V239" s="8"/>
      <c r="W239" s="9"/>
      <c r="X239" s="2"/>
      <c r="Y239" s="3"/>
      <c r="Z239" s="112"/>
      <c r="AA239" s="235"/>
    </row>
    <row r="240" spans="1:27" ht="20.100000000000001" customHeight="1">
      <c r="A240" s="89">
        <f>IFERROR(IF(AND($L240="○", OR(TRIM($N240)="",TRIM($P240)="",TRIM($R240)="")),1001,0),3)</f>
        <v>0</v>
      </c>
      <c r="B240" s="89"/>
      <c r="C240" s="107"/>
      <c r="E240" s="260" t="s">
        <v>107</v>
      </c>
      <c r="F240" s="261" t="s">
        <v>156</v>
      </c>
      <c r="G240" s="262"/>
      <c r="H240" s="262"/>
      <c r="I240" s="262"/>
      <c r="J240" s="262"/>
      <c r="K240" s="263"/>
      <c r="L240" s="52"/>
      <c r="M240" s="53"/>
      <c r="N240" s="48"/>
      <c r="O240" s="49"/>
      <c r="P240" s="43"/>
      <c r="Q240" s="44"/>
      <c r="R240" s="38"/>
      <c r="S240" s="39"/>
      <c r="T240" s="40"/>
      <c r="U240" s="2"/>
      <c r="V240" s="8"/>
      <c r="W240" s="9"/>
      <c r="X240" s="2"/>
      <c r="Y240" s="3"/>
      <c r="Z240" s="112"/>
      <c r="AA240" s="235"/>
    </row>
    <row r="241" spans="1:27" ht="20.100000000000001" customHeight="1">
      <c r="A241" s="89">
        <f>IFERROR(IF(AND($L241="○", OR(TRIM($N241)="",TRIM($P241)="",TRIM($R241)="")),1001,0),3)</f>
        <v>0</v>
      </c>
      <c r="B241" s="89"/>
      <c r="C241" s="107"/>
      <c r="E241" s="260" t="s">
        <v>108</v>
      </c>
      <c r="F241" s="261" t="s">
        <v>157</v>
      </c>
      <c r="G241" s="262"/>
      <c r="H241" s="262"/>
      <c r="I241" s="262"/>
      <c r="J241" s="262"/>
      <c r="K241" s="263"/>
      <c r="L241" s="52"/>
      <c r="M241" s="53"/>
      <c r="N241" s="48"/>
      <c r="O241" s="49"/>
      <c r="P241" s="43"/>
      <c r="Q241" s="44"/>
      <c r="R241" s="38"/>
      <c r="S241" s="39"/>
      <c r="T241" s="40"/>
      <c r="U241" s="2"/>
      <c r="V241" s="8"/>
      <c r="W241" s="9"/>
      <c r="X241" s="2"/>
      <c r="Y241" s="3"/>
      <c r="Z241" s="112"/>
      <c r="AA241" s="235"/>
    </row>
    <row r="242" spans="1:27" ht="20.100000000000001" customHeight="1">
      <c r="A242" s="89">
        <f>IFERROR(IF(AND($L242="○", OR(TRIM($N242)="",TRIM($P242)="",TRIM($R242)="")),1001,0),3)</f>
        <v>0</v>
      </c>
      <c r="B242" s="89"/>
      <c r="C242" s="107"/>
      <c r="E242" s="260" t="s">
        <v>109</v>
      </c>
      <c r="F242" s="261" t="s">
        <v>158</v>
      </c>
      <c r="G242" s="262"/>
      <c r="H242" s="262"/>
      <c r="I242" s="262"/>
      <c r="J242" s="262"/>
      <c r="K242" s="263"/>
      <c r="L242" s="52"/>
      <c r="M242" s="53"/>
      <c r="N242" s="48"/>
      <c r="O242" s="49"/>
      <c r="P242" s="43"/>
      <c r="Q242" s="44"/>
      <c r="R242" s="38"/>
      <c r="S242" s="39"/>
      <c r="T242" s="40"/>
      <c r="U242" s="2"/>
      <c r="V242" s="8"/>
      <c r="W242" s="9"/>
      <c r="X242" s="2"/>
      <c r="Y242" s="3"/>
      <c r="Z242" s="112"/>
      <c r="AA242" s="235"/>
    </row>
    <row r="243" spans="1:27" ht="20.100000000000001" customHeight="1">
      <c r="A243" s="89">
        <f>IFERROR(IF(AND($L243="○", OR(TRIM($N243)="",TRIM($P243)="",TRIM($R243)="")),1001,0),3)</f>
        <v>0</v>
      </c>
      <c r="B243" s="89"/>
      <c r="C243" s="107"/>
      <c r="E243" s="260" t="s">
        <v>110</v>
      </c>
      <c r="F243" s="261" t="s">
        <v>159</v>
      </c>
      <c r="G243" s="262"/>
      <c r="H243" s="262"/>
      <c r="I243" s="262"/>
      <c r="J243" s="262"/>
      <c r="K243" s="263"/>
      <c r="L243" s="52"/>
      <c r="M243" s="53"/>
      <c r="N243" s="48"/>
      <c r="O243" s="49"/>
      <c r="P243" s="43"/>
      <c r="Q243" s="44"/>
      <c r="R243" s="38"/>
      <c r="S243" s="39"/>
      <c r="T243" s="40"/>
      <c r="U243" s="2"/>
      <c r="V243" s="8"/>
      <c r="W243" s="9"/>
      <c r="X243" s="2"/>
      <c r="Y243" s="3"/>
      <c r="Z243" s="112"/>
      <c r="AA243" s="235"/>
    </row>
    <row r="244" spans="1:27" ht="20.100000000000001" customHeight="1">
      <c r="A244" s="89">
        <f>IFERROR(IF(AND($L244="○", OR(TRIM($N244)="",TRIM($P244)="",TRIM($R244)="")),1001,0),3)</f>
        <v>0</v>
      </c>
      <c r="B244" s="89"/>
      <c r="C244" s="107"/>
      <c r="E244" s="260" t="s">
        <v>111</v>
      </c>
      <c r="F244" s="261" t="s">
        <v>160</v>
      </c>
      <c r="G244" s="262"/>
      <c r="H244" s="262"/>
      <c r="I244" s="262"/>
      <c r="J244" s="262"/>
      <c r="K244" s="263"/>
      <c r="L244" s="52"/>
      <c r="M244" s="53"/>
      <c r="N244" s="48"/>
      <c r="O244" s="49"/>
      <c r="P244" s="43"/>
      <c r="Q244" s="44"/>
      <c r="R244" s="38"/>
      <c r="S244" s="39"/>
      <c r="T244" s="40"/>
      <c r="U244" s="2"/>
      <c r="V244" s="8"/>
      <c r="W244" s="9"/>
      <c r="X244" s="2"/>
      <c r="Y244" s="3"/>
      <c r="Z244" s="112"/>
      <c r="AA244" s="235"/>
    </row>
    <row r="245" spans="1:27" ht="20.100000000000001" customHeight="1">
      <c r="A245" s="89">
        <f>IFERROR(IF(AND($L245="○", OR(TRIM($N245)="",TRIM($P245)="",TRIM($R245)="")),1001,0),3)</f>
        <v>0</v>
      </c>
      <c r="B245" s="89"/>
      <c r="C245" s="107"/>
      <c r="E245" s="260" t="s">
        <v>112</v>
      </c>
      <c r="F245" s="261" t="s">
        <v>161</v>
      </c>
      <c r="G245" s="262"/>
      <c r="H245" s="262"/>
      <c r="I245" s="262"/>
      <c r="J245" s="262"/>
      <c r="K245" s="263"/>
      <c r="L245" s="52"/>
      <c r="M245" s="53"/>
      <c r="N245" s="48"/>
      <c r="O245" s="49"/>
      <c r="P245" s="43"/>
      <c r="Q245" s="44"/>
      <c r="R245" s="38"/>
      <c r="S245" s="39"/>
      <c r="T245" s="40"/>
      <c r="U245" s="2"/>
      <c r="V245" s="8"/>
      <c r="W245" s="9"/>
      <c r="X245" s="2"/>
      <c r="Y245" s="3"/>
      <c r="Z245" s="112"/>
      <c r="AA245" s="235"/>
    </row>
    <row r="246" spans="1:27" ht="20.100000000000001" customHeight="1">
      <c r="A246" s="89">
        <f>IFERROR(IF(AND($L246="○", TRIM($R246)=""),1001,0),3)</f>
        <v>0</v>
      </c>
      <c r="B246" s="89"/>
      <c r="C246" s="107"/>
      <c r="E246" s="264" t="s">
        <v>185</v>
      </c>
      <c r="F246" s="265" t="s">
        <v>184</v>
      </c>
      <c r="G246" s="266"/>
      <c r="H246" s="266"/>
      <c r="I246" s="266"/>
      <c r="J246" s="266"/>
      <c r="K246" s="267"/>
      <c r="L246" s="73"/>
      <c r="M246" s="74"/>
      <c r="N246" s="268"/>
      <c r="O246" s="269"/>
      <c r="P246" s="270"/>
      <c r="Q246" s="271"/>
      <c r="R246" s="70"/>
      <c r="S246" s="71"/>
      <c r="T246" s="72"/>
      <c r="U246" s="272"/>
      <c r="V246" s="273"/>
      <c r="W246" s="274"/>
      <c r="X246" s="6"/>
      <c r="Y246" s="7"/>
      <c r="Z246" s="112"/>
      <c r="AA246" s="235"/>
    </row>
    <row r="247" spans="1:27" ht="30" customHeight="1">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sheetData>
  <sheetProtection algorithmName="SHA-512" hashValue="/YFim2yJnJLfwrdOJIs+E8onDYvGy8pjR/yyZa/pnxC0Qg/R2svjBKVFBL8ava4v3pdSQvWuV4XcTgDYNCItFg==" saltValue="V8SFUGM3LpJ4+HuJxBuhgg==" spinCount="100000" sheet="1" objects="1" scenarios="1"/>
  <dataConsolidate/>
  <mergeCells count="283">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L222:M222"/>
    <mergeCell ref="L223:M223"/>
    <mergeCell ref="L224:M224"/>
    <mergeCell ref="L225:M225"/>
    <mergeCell ref="L226:M226"/>
    <mergeCell ref="L227:M227"/>
    <mergeCell ref="L228:M228"/>
    <mergeCell ref="L229:M229"/>
    <mergeCell ref="L230:M230"/>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41DB1B60-8DF2-4BA1-8D2A-F09FC44173D0}"/>
    <dataValidation type="whole" imeMode="halfAlpha" allowBlank="1" showInputMessage="1" showErrorMessage="1" error="7桁の数字を入力してください" sqref="I20:M20" xr:uid="{5821A2E4-79F9-4F6A-8EBE-CF09216EC1A2}">
      <formula1>0</formula1>
      <formula2>9999999</formula2>
    </dataValidation>
    <dataValidation imeMode="fullKatakana" allowBlank="1" showInputMessage="1" showErrorMessage="1" sqref="I24:Y24" xr:uid="{0B368D08-FBE1-4DCD-A6A3-D23289F83490}"/>
    <dataValidation imeMode="hiragana" allowBlank="1" showInputMessage="1" showErrorMessage="1" sqref="I26:Y26" xr:uid="{DA195685-D608-43F4-8F41-73EAA4352E6F}"/>
    <dataValidation imeMode="hiragana" allowBlank="1" showInputMessage="1" showErrorMessage="1" sqref="I28:Y28" xr:uid="{54AB8642-B3A0-488F-A02B-6911533376B7}"/>
    <dataValidation imeMode="fullKatakana" allowBlank="1" showInputMessage="1" showErrorMessage="1" sqref="I30:Y30" xr:uid="{8398CD4D-ED60-42A4-9740-E3510AE457D6}"/>
    <dataValidation imeMode="hiragana" allowBlank="1" showInputMessage="1" showErrorMessage="1" sqref="I32:Y32" xr:uid="{365CE8BA-0F39-4C82-BCE8-23A1D04CC62C}"/>
    <dataValidation imeMode="halfAlpha" allowBlank="1" showInputMessage="1" showErrorMessage="1" sqref="I34:M34" xr:uid="{9241C12C-E5F2-4D3D-8670-D99F4564FF2D}"/>
    <dataValidation imeMode="halfAlpha" allowBlank="1" showInputMessage="1" showErrorMessage="1" sqref="P34" xr:uid="{B551F112-D4BE-49DB-A1D0-F87360E90DBA}"/>
    <dataValidation imeMode="halfAlpha" allowBlank="1" showInputMessage="1" showErrorMessage="1" sqref="I36:M36" xr:uid="{798E0A89-51B1-402A-81F4-B47F45AF3550}"/>
    <dataValidation imeMode="halfAlpha" allowBlank="1" showInputMessage="1" showErrorMessage="1" sqref="I38:Y38" xr:uid="{46042D40-1867-409E-8F13-D2FDD2E70E95}"/>
    <dataValidation type="list" imeMode="halfAlpha" allowBlank="1" showInputMessage="1" showErrorMessage="1" error="リストから選択してください" sqref="I40:M40" xr:uid="{22438D68-1071-404F-90F3-CE5E76C9BE50}">
      <formula1>"一致する,一致しない"</formula1>
    </dataValidation>
    <dataValidation type="list" imeMode="halfAlpha" allowBlank="1" showInputMessage="1" showErrorMessage="1" error="リストから選択してください" sqref="I63:M63" xr:uid="{5242A3DD-1605-4505-832A-A39FC70BEC1D}">
      <formula1>"しない,する"</formula1>
    </dataValidation>
    <dataValidation type="whole" imeMode="halfAlpha" allowBlank="1" showInputMessage="1" showErrorMessage="1" error="7桁の数字を入力してください" sqref="I69:M69" xr:uid="{EA970694-F289-43F0-BEB6-11D4C769D553}">
      <formula1>0</formula1>
      <formula2>9999999</formula2>
    </dataValidation>
    <dataValidation imeMode="hiragana" allowBlank="1" showInputMessage="1" showErrorMessage="1" sqref="I71:Y71" xr:uid="{8349820C-2DF4-4EF7-BB7A-4BD23A961593}"/>
    <dataValidation imeMode="fullKatakana" allowBlank="1" showInputMessage="1" showErrorMessage="1" sqref="I73:Y73" xr:uid="{927709FA-59DF-45E5-A771-EE8B4ACC17F7}"/>
    <dataValidation imeMode="hiragana" allowBlank="1" showInputMessage="1" showErrorMessage="1" sqref="I75:Y75" xr:uid="{5C40F0C9-E607-4092-B7C4-B1D811E07F83}"/>
    <dataValidation imeMode="hiragana" allowBlank="1" showInputMessage="1" showErrorMessage="1" sqref="I77:Y77" xr:uid="{FF53C643-F675-4BCA-B218-078822BD9E14}"/>
    <dataValidation imeMode="fullKatakana" allowBlank="1" showInputMessage="1" showErrorMessage="1" sqref="I79:Y79" xr:uid="{866A042B-7D6C-4F3E-B185-EE626644B100}"/>
    <dataValidation imeMode="hiragana" allowBlank="1" showInputMessage="1" showErrorMessage="1" sqref="I81:Y81" xr:uid="{888000AF-5B5F-4690-8E63-B0A94A64E60E}"/>
    <dataValidation imeMode="halfAlpha" allowBlank="1" showInputMessage="1" showErrorMessage="1" sqref="I83:M83" xr:uid="{C671C4C9-A942-416E-AC68-092AF8BAB7B7}"/>
    <dataValidation imeMode="halfAlpha" allowBlank="1" showInputMessage="1" showErrorMessage="1" sqref="P83" xr:uid="{28D184BF-D5CA-4F59-BC87-63FEFD0ACD73}"/>
    <dataValidation imeMode="halfAlpha" allowBlank="1" showInputMessage="1" showErrorMessage="1" sqref="I85:M85" xr:uid="{0EEB5677-83FB-4331-BF4D-808BCB94E42C}"/>
    <dataValidation imeMode="halfAlpha" allowBlank="1" showInputMessage="1" showErrorMessage="1" sqref="I87:Y87" xr:uid="{23405B34-0AA3-4F62-8ACE-57B35FD3C782}"/>
    <dataValidation imeMode="hiragana" allowBlank="1" showInputMessage="1" showErrorMessage="1" sqref="I112:Y112" xr:uid="{D57F0D51-ED41-4309-A111-CCBE7EAFCC90}"/>
    <dataValidation imeMode="fullKatakana" allowBlank="1" showInputMessage="1" showErrorMessage="1" sqref="I114:Y114" xr:uid="{B74710C0-1041-4216-904F-25C5FE65D815}"/>
    <dataValidation imeMode="hiragana" allowBlank="1" showInputMessage="1" showErrorMessage="1" sqref="I116:Y116" xr:uid="{15713658-845E-439F-A4A2-D0DE698B87AF}"/>
    <dataValidation type="whole" imeMode="halfAlpha" allowBlank="1" showInputMessage="1" showErrorMessage="1" error="7桁の数字を入力してください" sqref="I118:M118" xr:uid="{FC47452B-96D6-4E82-85F2-84E079B83407}">
      <formula1>0</formula1>
      <formula2>9999999</formula2>
    </dataValidation>
    <dataValidation imeMode="hiragana" allowBlank="1" showInputMessage="1" showErrorMessage="1" sqref="I120:Y120" xr:uid="{3CBFC680-AF6C-41ED-8D9D-A330123D1720}"/>
    <dataValidation imeMode="halfAlpha" allowBlank="1" showInputMessage="1" showErrorMessage="1" sqref="I122:M122" xr:uid="{6DE1D812-BEB3-4171-B91A-CFF7F6A44E42}"/>
    <dataValidation imeMode="halfAlpha" allowBlank="1" showInputMessage="1" showErrorMessage="1" sqref="P122" xr:uid="{DF5C3849-C8FD-4C41-85F4-07514BE507E4}"/>
    <dataValidation imeMode="halfAlpha" allowBlank="1" showInputMessage="1" showErrorMessage="1" sqref="I124:M124" xr:uid="{0BA94706-9542-4064-B46A-DC5A3BD9970B}"/>
    <dataValidation imeMode="halfAlpha" allowBlank="1" showInputMessage="1" showErrorMessage="1" sqref="I126:Y126" xr:uid="{10D504B4-8240-4F4A-B6F7-3CC0EC15442E}"/>
    <dataValidation type="list" imeMode="halfAlpha" allowBlank="1" showInputMessage="1" showErrorMessage="1" error="リストから選択してください" sqref="I153:M153" xr:uid="{2E546370-4B3D-4DE6-87CC-06E4550E108F}">
      <formula1>"しない,する"</formula1>
    </dataValidation>
    <dataValidation imeMode="fullKatakana" allowBlank="1" showInputMessage="1" showErrorMessage="1" sqref="I155:Y155" xr:uid="{23103A75-DC1B-4669-8213-94CFF554C626}"/>
    <dataValidation imeMode="hiragana" allowBlank="1" showInputMessage="1" showErrorMessage="1" sqref="I157:Y157" xr:uid="{76A53F15-FD4F-4731-A94E-6095227542BD}"/>
    <dataValidation imeMode="halfAlpha" allowBlank="1" showInputMessage="1" showErrorMessage="1" sqref="I159:M159" xr:uid="{833B4E0F-75EF-40B0-B828-4E2F8971A73F}"/>
    <dataValidation type="whole" imeMode="halfAlpha" allowBlank="1" showInputMessage="1" showErrorMessage="1" error="7桁の数字を入力してください" sqref="I161:M161" xr:uid="{9309CD2D-87AC-42E9-88B0-4EF690376BA6}">
      <formula1>0</formula1>
      <formula2>9999999</formula2>
    </dataValidation>
    <dataValidation imeMode="hiragana" allowBlank="1" showInputMessage="1" showErrorMessage="1" sqref="I163:Y163" xr:uid="{985430E5-6FEA-4952-898B-6E9B0645B277}"/>
    <dataValidation imeMode="halfAlpha" allowBlank="1" showInputMessage="1" showErrorMessage="1" sqref="I165:M165" xr:uid="{F4F01056-389B-4D0E-A4C0-33B6DA79BC98}"/>
    <dataValidation imeMode="halfAlpha" allowBlank="1" showInputMessage="1" showErrorMessage="1" sqref="I167:M167" xr:uid="{CFB40AE8-E848-48C3-A072-A23CC3C04B12}"/>
    <dataValidation imeMode="halfAlpha" allowBlank="1" showInputMessage="1" showErrorMessage="1" sqref="I169:Y169" xr:uid="{F42DCC60-6911-4615-B35F-3C28C6508322}"/>
    <dataValidation type="date" imeMode="halfAlpha" allowBlank="1" showInputMessage="1" showErrorMessage="1" error="有効な日付を入力してください" sqref="I176:M176" xr:uid="{A4315985-2E39-4300-93C9-90CCE8FD4CCF}">
      <formula1>92</formula1>
      <formula2>73415</formula2>
    </dataValidation>
    <dataValidation imeMode="hiragana" allowBlank="1" showInputMessage="1" showErrorMessage="1" sqref="I178:M178" xr:uid="{10C4F093-A294-4CBB-B043-3273BAD0E6F3}"/>
    <dataValidation allowBlank="1" showInputMessage="1" showErrorMessage="1" sqref="B182 I199:M199 B216 N246:O246 P246:Q246 U246:W246" xr:uid="{7B91D348-CFE8-43F2-AC2A-0A686C7B6675}"/>
    <dataValidation type="list" imeMode="halfAlpha" allowBlank="1" showInputMessage="1" showErrorMessage="1" error="リストから選択してください" sqref="K183:M183" xr:uid="{8C2115B9-D1D1-4DAC-9F8D-382A5F2EDE27}">
      <formula1>"○,　"</formula1>
    </dataValidation>
    <dataValidation type="list" imeMode="halfAlpha" allowBlank="1" showInputMessage="1" showErrorMessage="1" error="リストから選択してください" sqref="K184:M184" xr:uid="{0484E1F2-B069-4750-8511-A7990EBFC8D8}">
      <formula1>"○,　"</formula1>
    </dataValidation>
    <dataValidation type="list" imeMode="halfAlpha" allowBlank="1" showInputMessage="1" showErrorMessage="1" error="リストから選択してください" sqref="K185:M185" xr:uid="{132979F4-3C5D-42E9-B361-421533944937}">
      <formula1>"○,　"</formula1>
    </dataValidation>
    <dataValidation type="list" imeMode="halfAlpha" allowBlank="1" showInputMessage="1" showErrorMessage="1" error="リストから選択してください" sqref="K186:M187" xr:uid="{596220E0-08FC-4C79-BD0E-75C1A111D8EE}">
      <formula1>"○,　"</formula1>
    </dataValidation>
    <dataValidation type="whole" imeMode="halfAlpha" allowBlank="1" showInputMessage="1" showErrorMessage="1" error="有効な数字を入力してください" sqref="W186:X186" xr:uid="{5A781683-D3D3-4368-B2E6-6D91259228CF}">
      <formula1>0</formula1>
      <formula2>100</formula2>
    </dataValidation>
    <dataValidation type="whole" imeMode="halfAlpha" allowBlank="1" showInputMessage="1" showErrorMessage="1" error="有効な数字を入力してください" sqref="W187:X187" xr:uid="{264AE4D9-A288-4397-9A06-84E1FC239D95}">
      <formula1>0</formula1>
      <formula2>100</formula2>
    </dataValidation>
    <dataValidation type="whole" imeMode="halfAlpha" allowBlank="1" showInputMessage="1" showErrorMessage="1" error="有効な数字を入力してください" sqref="I189:M189" xr:uid="{78E17B58-3A2A-4C95-AE30-DC44F55D9BA7}">
      <formula1>0</formula1>
      <formula2>9999999999</formula2>
    </dataValidation>
    <dataValidation type="whole" imeMode="halfAlpha" allowBlank="1" showInputMessage="1" showErrorMessage="1" error="有効な数字を入力してください" sqref="I191:M191" xr:uid="{5AE08915-F143-45E9-B032-C121B3FFAAA7}">
      <formula1>0</formula1>
      <formula2>9999999999</formula2>
    </dataValidation>
    <dataValidation type="whole" imeMode="halfAlpha" allowBlank="1" showInputMessage="1" showErrorMessage="1" error="有効な数字を入力してください" sqref="O191:Q191" xr:uid="{C350E15E-9591-4800-B64C-8F5EDC91B5F2}">
      <formula1>0</formula1>
      <formula2>9999999999</formula2>
    </dataValidation>
    <dataValidation type="date" imeMode="halfAlpha" allowBlank="1" showInputMessage="1" showErrorMessage="1" error="有効な日付を入力してください" sqref="I193:M193" xr:uid="{EFC527D4-2434-41CA-B3A5-A0933694B508}">
      <formula1>92</formula1>
      <formula2>73415</formula2>
    </dataValidation>
    <dataValidation type="whole" imeMode="halfAlpha" allowBlank="1" showInputMessage="1" showErrorMessage="1" error="有効な数字を入力してください" sqref="I196:M196" xr:uid="{517E641E-5C6C-48FB-BB5A-697018F7068F}">
      <formula1>0</formula1>
      <formula2>9999999999</formula2>
    </dataValidation>
    <dataValidation type="whole" imeMode="halfAlpha" allowBlank="1" showInputMessage="1" showErrorMessage="1" error="有効な数字を入力してください" sqref="I197:M197" xr:uid="{C353EE5E-5A68-44E6-8651-7C849852A748}">
      <formula1>0</formula1>
      <formula2>9999999999</formula2>
    </dataValidation>
    <dataValidation type="whole" imeMode="halfAlpha" allowBlank="1" showInputMessage="1" showErrorMessage="1" error="有効な数字を入力してください" sqref="I198:M198" xr:uid="{43A0F752-5AF9-42B0-B764-A5390681586D}">
      <formula1>0</formula1>
      <formula2>9999999999</formula2>
    </dataValidation>
    <dataValidation type="whole" imeMode="halfAlpha" allowBlank="1" showInputMessage="1" showErrorMessage="1" error="有効な数字を入力してください" sqref="I200:M200" xr:uid="{45BB695A-7DB3-4521-8246-048D3504B631}">
      <formula1>0</formula1>
      <formula2>9999999999</formula2>
    </dataValidation>
    <dataValidation type="list" imeMode="halfAlpha" allowBlank="1" showInputMessage="1" showErrorMessage="1" error="リストから選択してください" sqref="I202:M202" xr:uid="{F775933F-A979-47F5-AAC3-0781F16ABA1E}">
      <formula1>"該当する,該当しない,　"</formula1>
    </dataValidation>
    <dataValidation type="list" imeMode="halfAlpha" allowBlank="1" showInputMessage="1" showErrorMessage="1" error="リストから選択してください" sqref="I210:M210" xr:uid="{4343FCF0-D6F1-4CDF-93FE-74323B268445}">
      <formula1>許可コード</formula1>
    </dataValidation>
    <dataValidation type="date" imeMode="halfAlpha" allowBlank="1" showInputMessage="1" showErrorMessage="1" error="有効な日付を入力してください" sqref="I212:M212" xr:uid="{59CBFB00-7892-45A5-A911-2CBDCEC83597}">
      <formula1>92</formula1>
      <formula2>73415</formula2>
    </dataValidation>
    <dataValidation type="list" imeMode="halfAlpha" allowBlank="1" showInputMessage="1" showErrorMessage="1" error="リストから選択してください" sqref="L217:M217" xr:uid="{037F411E-DC91-4110-A11B-A4C6D870061C}">
      <formula1>"○,　"</formula1>
    </dataValidation>
    <dataValidation type="list" imeMode="halfAlpha" allowBlank="1" showInputMessage="1" showErrorMessage="1" error="リストから選択してください" sqref="N217:O217" xr:uid="{19D9342B-E547-45F4-9D74-DF353EA5A076}">
      <formula1>"一般,特定,　"</formula1>
    </dataValidation>
    <dataValidation type="whole" imeMode="halfAlpha" allowBlank="1" showInputMessage="1" showErrorMessage="1" error="有効な数字を入力してください" sqref="P217:Q217" xr:uid="{ADFE113A-8601-41CF-8223-3C90E7643A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771EBB23-5691-4800-9BA6-FFDEFAA4ED62}">
      <formula1>-9999999999</formula1>
      <formula2>9999999999</formula2>
    </dataValidation>
    <dataValidation type="list" imeMode="halfAlpha" allowBlank="1" showInputMessage="1" showErrorMessage="1" error="リストから選択してください" sqref="U217:W217" xr:uid="{C1143609-6D2D-43ED-9DCB-8A9CD4F30C22}">
      <formula1>"一般,特定,　"</formula1>
    </dataValidation>
    <dataValidation type="list" imeMode="halfAlpha" allowBlank="1" showInputMessage="1" showErrorMessage="1" error="リストから選択してください" sqref="L218:M218" xr:uid="{91576795-057D-482F-B170-892759671BAE}">
      <formula1>"○,　"</formula1>
    </dataValidation>
    <dataValidation type="list" imeMode="halfAlpha" allowBlank="1" showInputMessage="1" showErrorMessage="1" error="リストから選択してください" sqref="N218:O218" xr:uid="{0BAAD242-497B-4A24-8296-07D088C44DA9}">
      <formula1>"一般,特定,　"</formula1>
    </dataValidation>
    <dataValidation type="whole" imeMode="halfAlpha" allowBlank="1" showInputMessage="1" showErrorMessage="1" error="有効な数字を入力してください" sqref="P218:Q218" xr:uid="{7C203331-3FA6-473F-9DCC-E93F454B3B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661670BF-6F91-42BC-92C6-CDB30B609B53}">
      <formula1>-9999999999</formula1>
      <formula2>9999999999</formula2>
    </dataValidation>
    <dataValidation type="list" imeMode="halfAlpha" allowBlank="1" showInputMessage="1" showErrorMessage="1" error="リストから選択してください" sqref="U218:W218" xr:uid="{9E323404-51EB-4AD0-A914-113E8B48BE2E}">
      <formula1>"一般,特定,　"</formula1>
    </dataValidation>
    <dataValidation type="list" imeMode="halfAlpha" allowBlank="1" showInputMessage="1" showErrorMessage="1" error="リストから選択してください" sqref="L219:M219" xr:uid="{25027057-D094-4D84-850D-D334F72FADAC}">
      <formula1>"○,　"</formula1>
    </dataValidation>
    <dataValidation type="list" imeMode="halfAlpha" allowBlank="1" showInputMessage="1" showErrorMessage="1" error="リストから選択してください" sqref="N219:O219" xr:uid="{7E47C6C7-37B4-4D40-9E0B-7ABA189F613A}">
      <formula1>"一般,特定,　"</formula1>
    </dataValidation>
    <dataValidation type="whole" imeMode="halfAlpha" allowBlank="1" showInputMessage="1" showErrorMessage="1" error="有効な数字を入力してください" sqref="P219:Q219" xr:uid="{C26DA707-1A51-4293-A132-5FAF733084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3BDE7EE7-AED5-49D3-95E4-39198208BEE9}">
      <formula1>-9999999999</formula1>
      <formula2>9999999999</formula2>
    </dataValidation>
    <dataValidation type="list" imeMode="halfAlpha" allowBlank="1" showInputMessage="1" showErrorMessage="1" error="リストから選択してください" sqref="U219:W219" xr:uid="{F758B76F-C31E-43BE-9EA8-9FE242EA1C03}">
      <formula1>"一般,特定,　"</formula1>
    </dataValidation>
    <dataValidation type="list" imeMode="halfAlpha" allowBlank="1" showInputMessage="1" showErrorMessage="1" error="リストから選択してください" sqref="L220:M220" xr:uid="{2DFC4570-386E-42C5-A1B0-CB85974FFC33}">
      <formula1>"○,　"</formula1>
    </dataValidation>
    <dataValidation type="list" imeMode="halfAlpha" allowBlank="1" showInputMessage="1" showErrorMessage="1" error="リストから選択してください" sqref="N220:O220" xr:uid="{A79FF9CF-1E55-4162-962D-2AD8EFB7F97A}">
      <formula1>"一般,特定,　"</formula1>
    </dataValidation>
    <dataValidation type="whole" imeMode="halfAlpha" allowBlank="1" showInputMessage="1" showErrorMessage="1" error="有効な数字を入力してください" sqref="P220:Q220" xr:uid="{749659D5-93E9-42D0-BCC4-F440336D18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58F3F815-4B3A-4AB9-9D39-66F957DE6732}">
      <formula1>-9999999999</formula1>
      <formula2>9999999999</formula2>
    </dataValidation>
    <dataValidation type="list" imeMode="halfAlpha" allowBlank="1" showInputMessage="1" showErrorMessage="1" error="リストから選択してください" sqref="U220:W220" xr:uid="{3D51CD27-4900-4949-9FB2-ADBC543F80B8}">
      <formula1>"一般,特定,　"</formula1>
    </dataValidation>
    <dataValidation type="list" imeMode="halfAlpha" allowBlank="1" showInputMessage="1" showErrorMessage="1" error="リストから選択してください" sqref="L221:M221" xr:uid="{95905C38-9085-47AE-92F9-739D0252A3B2}">
      <formula1>"○,　"</formula1>
    </dataValidation>
    <dataValidation type="list" imeMode="halfAlpha" allowBlank="1" showInputMessage="1" showErrorMessage="1" error="リストから選択してください" sqref="N221:O221" xr:uid="{363078CF-6E8F-4612-8E0D-B6C3ED54739B}">
      <formula1>"一般,特定,　"</formula1>
    </dataValidation>
    <dataValidation type="whole" imeMode="halfAlpha" allowBlank="1" showInputMessage="1" showErrorMessage="1" error="有効な数字を入力してください" sqref="P221:Q221" xr:uid="{B365ABD1-C5E9-4682-993F-6EEF69F0AB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D54AE9D7-90EA-439F-A22D-CE8EBEE0653E}">
      <formula1>-9999999999</formula1>
      <formula2>9999999999</formula2>
    </dataValidation>
    <dataValidation type="list" imeMode="halfAlpha" allowBlank="1" showInputMessage="1" showErrorMessage="1" error="リストから選択してください" sqref="U221:W221" xr:uid="{70437E38-1B32-4269-82B9-CBE3D9F05B30}">
      <formula1>"一般,特定,　"</formula1>
    </dataValidation>
    <dataValidation type="list" imeMode="halfAlpha" allowBlank="1" showInputMessage="1" showErrorMessage="1" error="リストから選択してください" sqref="L222:M222" xr:uid="{832D7E5E-4E23-4734-BB3D-CA3F794D7C02}">
      <formula1>"○,　"</formula1>
    </dataValidation>
    <dataValidation type="list" imeMode="halfAlpha" allowBlank="1" showInputMessage="1" showErrorMessage="1" error="リストから選択してください" sqref="N222:O222" xr:uid="{665F5E7D-2448-4F93-9885-B0DA1B636642}">
      <formula1>"一般,特定,　"</formula1>
    </dataValidation>
    <dataValidation type="whole" imeMode="halfAlpha" allowBlank="1" showInputMessage="1" showErrorMessage="1" error="有効な数字を入力してください" sqref="P222:Q222" xr:uid="{F1FEC945-2416-482D-B7FD-DE9E086AA1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9F08FFCC-D98D-40A1-AF22-87410A196930}">
      <formula1>-9999999999</formula1>
      <formula2>9999999999</formula2>
    </dataValidation>
    <dataValidation type="list" imeMode="halfAlpha" allowBlank="1" showInputMessage="1" showErrorMessage="1" error="リストから選択してください" sqref="U222:W222" xr:uid="{C3034445-F3B3-4497-B854-B59E7B80A1B3}">
      <formula1>"一般,特定,　"</formula1>
    </dataValidation>
    <dataValidation type="list" imeMode="halfAlpha" allowBlank="1" showInputMessage="1" showErrorMessage="1" error="リストから選択してください" sqref="L223:M223" xr:uid="{0AFD513D-A4F0-44B5-9C18-94B4C23D15D3}">
      <formula1>"○,　"</formula1>
    </dataValidation>
    <dataValidation type="list" imeMode="halfAlpha" allowBlank="1" showInputMessage="1" showErrorMessage="1" error="リストから選択してください" sqref="N223:O223" xr:uid="{D7D99CC3-065B-46BA-9CF5-D1C7C7B747EE}">
      <formula1>"一般,特定,　"</formula1>
    </dataValidation>
    <dataValidation type="whole" imeMode="halfAlpha" allowBlank="1" showInputMessage="1" showErrorMessage="1" error="有効な数字を入力してください" sqref="P223:Q223" xr:uid="{C87C1F48-C09F-4314-9A81-1EF7398DE2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12D19276-EA51-40FF-A900-B2AFE48CE134}">
      <formula1>-9999999999</formula1>
      <formula2>9999999999</formula2>
    </dataValidation>
    <dataValidation type="list" imeMode="halfAlpha" allowBlank="1" showInputMessage="1" showErrorMessage="1" error="リストから選択してください" sqref="U223:W223" xr:uid="{33F8EA6B-6D12-4B07-8FB9-DB44859AC51F}">
      <formula1>"一般,特定,　"</formula1>
    </dataValidation>
    <dataValidation type="list" imeMode="halfAlpha" allowBlank="1" showInputMessage="1" showErrorMessage="1" error="リストから選択してください" sqref="L224:M224" xr:uid="{C39E0118-E523-472C-AFEA-B1E29AF6E9E0}">
      <formula1>"○,　"</formula1>
    </dataValidation>
    <dataValidation type="list" imeMode="halfAlpha" allowBlank="1" showInputMessage="1" showErrorMessage="1" error="リストから選択してください" sqref="N224:O224" xr:uid="{00C694CB-D73E-45A7-B4D0-CDE12518711B}">
      <formula1>"一般,特定,　"</formula1>
    </dataValidation>
    <dataValidation type="whole" imeMode="halfAlpha" allowBlank="1" showInputMessage="1" showErrorMessage="1" error="有効な数字を入力してください" sqref="P224:Q224" xr:uid="{A0BC5E34-A029-4966-83B3-8FCD12B660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20DEF4B5-9D43-4A9D-B732-36923A2340C9}">
      <formula1>-9999999999</formula1>
      <formula2>9999999999</formula2>
    </dataValidation>
    <dataValidation type="list" imeMode="halfAlpha" allowBlank="1" showInputMessage="1" showErrorMessage="1" error="リストから選択してください" sqref="U224:W224" xr:uid="{17C1842A-5AE9-4C4F-B22B-D4592DCFEEF8}">
      <formula1>"一般,特定,　"</formula1>
    </dataValidation>
    <dataValidation type="list" imeMode="halfAlpha" allowBlank="1" showInputMessage="1" showErrorMessage="1" error="リストから選択してください" sqref="L225:M225" xr:uid="{FF2C9A95-7916-468C-80DD-B19D65FB0DA2}">
      <formula1>"○,　"</formula1>
    </dataValidation>
    <dataValidation type="list" imeMode="halfAlpha" allowBlank="1" showInputMessage="1" showErrorMessage="1" error="リストから選択してください" sqref="N225:O225" xr:uid="{C8FC2943-C2DB-478D-BCA2-6684290D8338}">
      <formula1>"一般,特定,　"</formula1>
    </dataValidation>
    <dataValidation type="whole" imeMode="halfAlpha" allowBlank="1" showInputMessage="1" showErrorMessage="1" error="有効な数字を入力してください" sqref="P225:Q225" xr:uid="{75A66A29-F5F1-4B85-BEC6-27190DDD7A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3BBCD7C6-840B-465C-AC09-AD14D0B452E9}">
      <formula1>-9999999999</formula1>
      <formula2>9999999999</formula2>
    </dataValidation>
    <dataValidation type="list" imeMode="halfAlpha" allowBlank="1" showInputMessage="1" showErrorMessage="1" error="リストから選択してください" sqref="U225:W225" xr:uid="{2BA44A21-3976-46BE-9E37-C053BC1A2FB8}">
      <formula1>"一般,特定,　"</formula1>
    </dataValidation>
    <dataValidation type="list" imeMode="halfAlpha" allowBlank="1" showInputMessage="1" showErrorMessage="1" error="リストから選択してください" sqref="L226:M226" xr:uid="{8576C2B8-C66A-484B-9DF6-037AEC33D2C5}">
      <formula1>"○,　"</formula1>
    </dataValidation>
    <dataValidation type="list" imeMode="halfAlpha" allowBlank="1" showInputMessage="1" showErrorMessage="1" error="リストから選択してください" sqref="N226:O226" xr:uid="{E5E724B2-89D2-4EDC-BBE8-A980062CBBEC}">
      <formula1>"一般,特定,　"</formula1>
    </dataValidation>
    <dataValidation type="whole" imeMode="halfAlpha" allowBlank="1" showInputMessage="1" showErrorMessage="1" error="有効な数字を入力してください" sqref="P226:Q226" xr:uid="{E3B72BF7-C553-4D54-ACE7-6148B1E215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4FB8BEDA-DFD3-45AB-AF9F-1EA8861B5243}">
      <formula1>-9999999999</formula1>
      <formula2>9999999999</formula2>
    </dataValidation>
    <dataValidation type="list" imeMode="halfAlpha" allowBlank="1" showInputMessage="1" showErrorMessage="1" error="リストから選択してください" sqref="U226:W226" xr:uid="{7A65001F-1321-4234-871A-CC440B2DBA9E}">
      <formula1>"一般,特定,　"</formula1>
    </dataValidation>
    <dataValidation type="list" imeMode="halfAlpha" allowBlank="1" showInputMessage="1" showErrorMessage="1" error="リストから選択してください" sqref="L227:M227" xr:uid="{42457F55-CA96-4F1D-980B-F1B60E68DDA4}">
      <formula1>"○,　"</formula1>
    </dataValidation>
    <dataValidation type="list" imeMode="halfAlpha" allowBlank="1" showInputMessage="1" showErrorMessage="1" error="リストから選択してください" sqref="N227:O227" xr:uid="{5C644730-07FB-4B3D-9501-10D5F479DF8B}">
      <formula1>"一般,特定,　"</formula1>
    </dataValidation>
    <dataValidation type="whole" imeMode="halfAlpha" allowBlank="1" showInputMessage="1" showErrorMessage="1" error="有効な数字を入力してください" sqref="P227:Q227" xr:uid="{0FAE318D-D9A7-439B-87C5-9A2C36BF56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27E1E26B-1581-4823-88DA-090EC18D9AF4}">
      <formula1>-9999999999</formula1>
      <formula2>9999999999</formula2>
    </dataValidation>
    <dataValidation type="list" imeMode="halfAlpha" allowBlank="1" showInputMessage="1" showErrorMessage="1" error="リストから選択してください" sqref="U227:W227" xr:uid="{6E9FFE82-1543-4B49-88C8-D72F6479A6DE}">
      <formula1>"一般,特定,　"</formula1>
    </dataValidation>
    <dataValidation type="list" imeMode="halfAlpha" allowBlank="1" showInputMessage="1" showErrorMessage="1" error="リストから選択してください" sqref="L228:M228" xr:uid="{350B39A3-84B1-463B-BD55-14F9B12700CF}">
      <formula1>"○,　"</formula1>
    </dataValidation>
    <dataValidation type="list" imeMode="halfAlpha" allowBlank="1" showInputMessage="1" showErrorMessage="1" error="リストから選択してください" sqref="N228:O228" xr:uid="{C38E78A7-CD1C-4634-B2CE-C3F2D07967C3}">
      <formula1>"一般,特定,　"</formula1>
    </dataValidation>
    <dataValidation type="whole" imeMode="halfAlpha" allowBlank="1" showInputMessage="1" showErrorMessage="1" error="有効な数字を入力してください" sqref="P228:Q228" xr:uid="{2CEB86A1-4ED2-42D9-B677-2E48FECC87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F9BAA295-686A-475B-BA79-7EFF230F64BD}">
      <formula1>-9999999999</formula1>
      <formula2>9999999999</formula2>
    </dataValidation>
    <dataValidation type="list" imeMode="halfAlpha" allowBlank="1" showInputMessage="1" showErrorMessage="1" error="リストから選択してください" sqref="U228:W228" xr:uid="{AF121845-ABF2-4B12-84C5-7FB9DA2989AC}">
      <formula1>"一般,特定,　"</formula1>
    </dataValidation>
    <dataValidation type="list" imeMode="halfAlpha" allowBlank="1" showInputMessage="1" showErrorMessage="1" error="リストから選択してください" sqref="L229:M229" xr:uid="{1CC9BD5A-4BF0-4729-B3F5-169BBE060860}">
      <formula1>"○,　"</formula1>
    </dataValidation>
    <dataValidation type="list" imeMode="halfAlpha" allowBlank="1" showInputMessage="1" showErrorMessage="1" error="リストから選択してください" sqref="N229:O229" xr:uid="{96E2B524-CFD1-447C-BF68-69DD70A2D442}">
      <formula1>"一般,特定,　"</formula1>
    </dataValidation>
    <dataValidation type="whole" imeMode="halfAlpha" allowBlank="1" showInputMessage="1" showErrorMessage="1" error="有効な数字を入力してください" sqref="P229:Q229" xr:uid="{7294B15E-4739-4572-AC8A-B3F0ACB32F1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E5B31216-147B-4569-B639-777F1F9E8558}">
      <formula1>-9999999999</formula1>
      <formula2>9999999999</formula2>
    </dataValidation>
    <dataValidation type="list" imeMode="halfAlpha" allowBlank="1" showInputMessage="1" showErrorMessage="1" error="リストから選択してください" sqref="U229:W229" xr:uid="{A04619B2-DFCF-40B7-9DA2-1861EC72442A}">
      <formula1>"一般,特定,　"</formula1>
    </dataValidation>
    <dataValidation type="list" imeMode="halfAlpha" allowBlank="1" showInputMessage="1" showErrorMessage="1" error="リストから選択してください" sqref="L230:M230" xr:uid="{C79F4538-94A3-4AC7-9344-5E5A476F658C}">
      <formula1>"○,　"</formula1>
    </dataValidation>
    <dataValidation type="list" imeMode="halfAlpha" allowBlank="1" showInputMessage="1" showErrorMessage="1" error="リストから選択してください" sqref="N230:O230" xr:uid="{100DF6A5-5B0B-4587-9C97-BE4E1DECBE25}">
      <formula1>"一般,特定,　"</formula1>
    </dataValidation>
    <dataValidation type="whole" imeMode="halfAlpha" allowBlank="1" showInputMessage="1" showErrorMessage="1" error="有効な数字を入力してください" sqref="P230:Q230" xr:uid="{2CB2C01E-F31A-44C5-95B4-EB554BC583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4DFD1EB9-00B2-4876-B991-02D3908D776A}">
      <formula1>-9999999999</formula1>
      <formula2>9999999999</formula2>
    </dataValidation>
    <dataValidation type="list" imeMode="halfAlpha" allowBlank="1" showInputMessage="1" showErrorMessage="1" error="リストから選択してください" sqref="U230:W230" xr:uid="{386F4510-B55B-45D1-A88A-B16F454793F8}">
      <formula1>"一般,特定,　"</formula1>
    </dataValidation>
    <dataValidation type="list" imeMode="halfAlpha" allowBlank="1" showInputMessage="1" showErrorMessage="1" error="リストから選択してください" sqref="L231:M231" xr:uid="{C903A6D3-58C6-418E-9D2E-5B4154BA37C8}">
      <formula1>"○,　"</formula1>
    </dataValidation>
    <dataValidation type="list" imeMode="halfAlpha" allowBlank="1" showInputMessage="1" showErrorMessage="1" error="リストから選択してください" sqref="N231:O231" xr:uid="{160CFB84-DA65-4642-8040-52943D2064BD}">
      <formula1>"一般,特定,　"</formula1>
    </dataValidation>
    <dataValidation type="whole" imeMode="halfAlpha" allowBlank="1" showInputMessage="1" showErrorMessage="1" error="有効な数字を入力してください" sqref="P231:Q231" xr:uid="{355A2A63-143D-48F7-9537-BA270FBEDE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4969A1DF-99DB-40DB-9BC7-A3862516A1E1}">
      <formula1>-9999999999</formula1>
      <formula2>9999999999</formula2>
    </dataValidation>
    <dataValidation type="list" imeMode="halfAlpha" allowBlank="1" showInputMessage="1" showErrorMessage="1" error="リストから選択してください" sqref="U231:W231" xr:uid="{B7E38758-3F41-4629-9799-E2D0B48F7F3D}">
      <formula1>"一般,特定,　"</formula1>
    </dataValidation>
    <dataValidation type="list" imeMode="halfAlpha" allowBlank="1" showInputMessage="1" showErrorMessage="1" error="リストから選択してください" sqref="L232:M232" xr:uid="{682DEF73-E1A9-45B5-BE32-91F33AAFB1A5}">
      <formula1>"○,　"</formula1>
    </dataValidation>
    <dataValidation type="list" imeMode="halfAlpha" allowBlank="1" showInputMessage="1" showErrorMessage="1" error="リストから選択してください" sqref="N232:O232" xr:uid="{A438C703-9A62-4E53-9A49-209584B0E5C6}">
      <formula1>"一般,特定,　"</formula1>
    </dataValidation>
    <dataValidation type="whole" imeMode="halfAlpha" allowBlank="1" showInputMessage="1" showErrorMessage="1" error="有効な数字を入力してください" sqref="P232:Q232" xr:uid="{D01DD1E1-F5F5-48D0-B00A-D1A9AD44CB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1556EA34-813E-4FAE-A765-D752D2531D6E}">
      <formula1>-9999999999</formula1>
      <formula2>9999999999</formula2>
    </dataValidation>
    <dataValidation type="list" imeMode="halfAlpha" allowBlank="1" showInputMessage="1" showErrorMessage="1" error="リストから選択してください" sqref="U232:W232" xr:uid="{274456CC-5753-47CF-9055-4F5177962E54}">
      <formula1>"一般,特定,　"</formula1>
    </dataValidation>
    <dataValidation type="list" imeMode="halfAlpha" allowBlank="1" showInputMessage="1" showErrorMessage="1" error="リストから選択してください" sqref="L233:M233" xr:uid="{4681691D-FF2F-4C9B-A7DA-C6C697E18757}">
      <formula1>"○,　"</formula1>
    </dataValidation>
    <dataValidation type="list" imeMode="halfAlpha" allowBlank="1" showInputMessage="1" showErrorMessage="1" error="リストから選択してください" sqref="N233:O233" xr:uid="{91697657-4C7C-43FE-8C41-652DB211520E}">
      <formula1>"一般,特定,　"</formula1>
    </dataValidation>
    <dataValidation type="whole" imeMode="halfAlpha" allowBlank="1" showInputMessage="1" showErrorMessage="1" error="有効な数字を入力してください" sqref="P233:Q233" xr:uid="{A1CD7B74-3122-44B4-8F0C-B5DFF82A8C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E96A444A-BEEB-48C2-A39C-7D1C613036A6}">
      <formula1>-9999999999</formula1>
      <formula2>9999999999</formula2>
    </dataValidation>
    <dataValidation type="list" imeMode="halfAlpha" allowBlank="1" showInputMessage="1" showErrorMessage="1" error="リストから選択してください" sqref="U233:W233" xr:uid="{256CCDCA-C5FA-4129-BD7B-D2D68B2D5888}">
      <formula1>"一般,特定,　"</formula1>
    </dataValidation>
    <dataValidation type="list" imeMode="halfAlpha" allowBlank="1" showInputMessage="1" showErrorMessage="1" error="リストから選択してください" sqref="L234:M234" xr:uid="{EBB83FFD-DA53-4E62-A80F-6BFFBB35F97A}">
      <formula1>"○,　"</formula1>
    </dataValidation>
    <dataValidation type="list" imeMode="halfAlpha" allowBlank="1" showInputMessage="1" showErrorMessage="1" error="リストから選択してください" sqref="N234:O234" xr:uid="{88480A2C-B3EC-448B-BA8B-AF48CE20168E}">
      <formula1>"一般,特定,　"</formula1>
    </dataValidation>
    <dataValidation type="whole" imeMode="halfAlpha" allowBlank="1" showInputMessage="1" showErrorMessage="1" error="有効な数字を入力してください" sqref="P234:Q234" xr:uid="{EE59F3C6-C6C7-4A1B-906C-2FA3C216B2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663785E1-4A73-48D1-B3D7-E12AB604D25A}">
      <formula1>-9999999999</formula1>
      <formula2>9999999999</formula2>
    </dataValidation>
    <dataValidation type="list" imeMode="halfAlpha" allowBlank="1" showInputMessage="1" showErrorMessage="1" error="リストから選択してください" sqref="U234:W234" xr:uid="{BC63033F-36FA-4131-B880-5FDC865340C5}">
      <formula1>"一般,特定,　"</formula1>
    </dataValidation>
    <dataValidation type="list" imeMode="halfAlpha" allowBlank="1" showInputMessage="1" showErrorMessage="1" error="リストから選択してください" sqref="L235:M235" xr:uid="{C72C2E53-2764-47FB-BF08-C0F7CF9E008E}">
      <formula1>"○,　"</formula1>
    </dataValidation>
    <dataValidation type="list" imeMode="halfAlpha" allowBlank="1" showInputMessage="1" showErrorMessage="1" error="リストから選択してください" sqref="N235:O235" xr:uid="{F3F39381-61ED-46CC-BCD2-F92D40C1EBF4}">
      <formula1>"一般,特定,　"</formula1>
    </dataValidation>
    <dataValidation type="whole" imeMode="halfAlpha" allowBlank="1" showInputMessage="1" showErrorMessage="1" error="有効な数字を入力してください" sqref="P235:Q235" xr:uid="{71BE147D-C3E7-48DA-BB55-6C280DFB57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8969DE22-7A1A-4480-A12E-3B3217C845DB}">
      <formula1>-9999999999</formula1>
      <formula2>9999999999</formula2>
    </dataValidation>
    <dataValidation type="list" imeMode="halfAlpha" allowBlank="1" showInputMessage="1" showErrorMessage="1" error="リストから選択してください" sqref="U235:W235" xr:uid="{D5104072-C41B-4174-975F-90D206F3EC49}">
      <formula1>"一般,特定,　"</formula1>
    </dataValidation>
    <dataValidation type="list" imeMode="halfAlpha" allowBlank="1" showInputMessage="1" showErrorMessage="1" error="リストから選択してください" sqref="L236:M236" xr:uid="{18A9507F-773B-42D0-912B-609CE0AC877D}">
      <formula1>"○,　"</formula1>
    </dataValidation>
    <dataValidation type="list" imeMode="halfAlpha" allowBlank="1" showInputMessage="1" showErrorMessage="1" error="リストから選択してください" sqref="N236:O236" xr:uid="{53B8E818-F54B-4A29-A453-71FFEDA359F4}">
      <formula1>"一般,特定,　"</formula1>
    </dataValidation>
    <dataValidation type="whole" imeMode="halfAlpha" allowBlank="1" showInputMessage="1" showErrorMessage="1" error="有効な数字を入力してください" sqref="P236:Q236" xr:uid="{C09A645A-F381-4DF9-92B8-86E4A906E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4477D114-4957-4161-8748-DBC00CB52115}">
      <formula1>-9999999999</formula1>
      <formula2>9999999999</formula2>
    </dataValidation>
    <dataValidation type="list" imeMode="halfAlpha" allowBlank="1" showInputMessage="1" showErrorMessage="1" error="リストから選択してください" sqref="U236:W236" xr:uid="{D91D9364-BAED-45D0-B5A5-2517FC8E31F2}">
      <formula1>"一般,特定,　"</formula1>
    </dataValidation>
    <dataValidation type="list" imeMode="halfAlpha" allowBlank="1" showInputMessage="1" showErrorMessage="1" error="リストから選択してください" sqref="L237:M237" xr:uid="{5D54FB0B-4A1C-4155-AB0A-B58737827CB5}">
      <formula1>"○,　"</formula1>
    </dataValidation>
    <dataValidation type="list" imeMode="halfAlpha" allowBlank="1" showInputMessage="1" showErrorMessage="1" error="リストから選択してください" sqref="N237:O237" xr:uid="{D578DE2D-18B8-4BC4-B703-9C5C69E4BE9F}">
      <formula1>"一般,特定,　"</formula1>
    </dataValidation>
    <dataValidation type="whole" imeMode="halfAlpha" allowBlank="1" showInputMessage="1" showErrorMessage="1" error="有効な数字を入力してください" sqref="P237:Q237" xr:uid="{906EAA21-7C3D-43C5-B261-33CE5FF6B1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E453C418-7D1D-4D80-B6B1-D4F74BBE9190}">
      <formula1>-9999999999</formula1>
      <formula2>9999999999</formula2>
    </dataValidation>
    <dataValidation type="list" imeMode="halfAlpha" allowBlank="1" showInputMessage="1" showErrorMessage="1" error="リストから選択してください" sqref="U237:W237" xr:uid="{59714847-A047-4DA7-A112-1FA761536B22}">
      <formula1>"一般,特定,　"</formula1>
    </dataValidation>
    <dataValidation type="list" imeMode="halfAlpha" allowBlank="1" showInputMessage="1" showErrorMessage="1" error="リストから選択してください" sqref="L238:M238" xr:uid="{1BAAA3EC-CA48-46AF-B588-1507F72A8F8F}">
      <formula1>"○,　"</formula1>
    </dataValidation>
    <dataValidation type="list" imeMode="halfAlpha" allowBlank="1" showInputMessage="1" showErrorMessage="1" error="リストから選択してください" sqref="N238:O238" xr:uid="{0E6A532F-E038-4B7A-863D-8C816C9C90B5}">
      <formula1>"一般,特定,　"</formula1>
    </dataValidation>
    <dataValidation type="whole" imeMode="halfAlpha" allowBlank="1" showInputMessage="1" showErrorMessage="1" error="有効な数字を入力してください" sqref="P238:Q238" xr:uid="{16F0EF37-666C-4CE9-8EE3-696DAEB0ED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979BF154-CF25-4F42-8368-38868E4523FF}">
      <formula1>-9999999999</formula1>
      <formula2>9999999999</formula2>
    </dataValidation>
    <dataValidation type="list" imeMode="halfAlpha" allowBlank="1" showInputMessage="1" showErrorMessage="1" error="リストから選択してください" sqref="U238:W238" xr:uid="{8C2C09F0-B584-433C-85B4-2F8CA18FB08E}">
      <formula1>"一般,特定,　"</formula1>
    </dataValidation>
    <dataValidation type="list" imeMode="halfAlpha" allowBlank="1" showInputMessage="1" showErrorMessage="1" error="リストから選択してください" sqref="L239:M239" xr:uid="{349B6A89-3453-4FE8-A427-CAF72AB3116F}">
      <formula1>"○,　"</formula1>
    </dataValidation>
    <dataValidation type="list" imeMode="halfAlpha" allowBlank="1" showInputMessage="1" showErrorMessage="1" error="リストから選択してください" sqref="N239:O239" xr:uid="{41495341-82E4-4FBA-8026-CE375DD26670}">
      <formula1>"一般,特定,　"</formula1>
    </dataValidation>
    <dataValidation type="whole" imeMode="halfAlpha" allowBlank="1" showInputMessage="1" showErrorMessage="1" error="有効な数字を入力してください" sqref="P239:Q239" xr:uid="{0FBDC340-E565-44E8-BDFC-42F29A8DF0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C846C22B-07E4-4B45-82B5-1E46FF07CEF8}">
      <formula1>-9999999999</formula1>
      <formula2>9999999999</formula2>
    </dataValidation>
    <dataValidation type="list" imeMode="halfAlpha" allowBlank="1" showInputMessage="1" showErrorMessage="1" error="リストから選択してください" sqref="U239:W239" xr:uid="{43FFF02C-1C4F-42EF-AC8F-20688E0FEC84}">
      <formula1>"一般,特定,　"</formula1>
    </dataValidation>
    <dataValidation type="list" imeMode="halfAlpha" allowBlank="1" showInputMessage="1" showErrorMessage="1" error="リストから選択してください" sqref="L240:M240" xr:uid="{978F0924-BB4A-4E4D-91E2-4E27F7B24393}">
      <formula1>"○,　"</formula1>
    </dataValidation>
    <dataValidation type="list" imeMode="halfAlpha" allowBlank="1" showInputMessage="1" showErrorMessage="1" error="リストから選択してください" sqref="N240:O240" xr:uid="{0DA71BC8-E154-41B4-999A-A12A5E6B6686}">
      <formula1>"一般,特定,　"</formula1>
    </dataValidation>
    <dataValidation type="whole" imeMode="halfAlpha" allowBlank="1" showInputMessage="1" showErrorMessage="1" error="有効な数字を入力してください" sqref="P240:Q240" xr:uid="{979F8ABA-C80D-4B82-8B84-4D55EE3062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3283D8C5-0464-43AF-BD30-F0DB17102CB0}">
      <formula1>-9999999999</formula1>
      <formula2>9999999999</formula2>
    </dataValidation>
    <dataValidation type="list" imeMode="halfAlpha" allowBlank="1" showInputMessage="1" showErrorMessage="1" error="リストから選択してください" sqref="U240:W240" xr:uid="{A448478A-72F4-4073-B804-9D6A12EF33FE}">
      <formula1>"一般,特定,　"</formula1>
    </dataValidation>
    <dataValidation type="list" imeMode="halfAlpha" allowBlank="1" showInputMessage="1" showErrorMessage="1" error="リストから選択してください" sqref="L241:M241" xr:uid="{30D7D470-CC6A-4E31-81C0-E0B90A5B5726}">
      <formula1>"○,　"</formula1>
    </dataValidation>
    <dataValidation type="list" imeMode="halfAlpha" allowBlank="1" showInputMessage="1" showErrorMessage="1" error="リストから選択してください" sqref="N241:O241" xr:uid="{7A05B905-67EC-4159-87BF-497E23CE5A0C}">
      <formula1>"一般,特定,　"</formula1>
    </dataValidation>
    <dataValidation type="whole" imeMode="halfAlpha" allowBlank="1" showInputMessage="1" showErrorMessage="1" error="有効な数字を入力してください" sqref="P241:Q241" xr:uid="{4185DAD5-6C9F-45AB-9559-5375C5D75D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A529DA3-9E15-42F2-B726-C0E2E0D4AD0D}">
      <formula1>-9999999999</formula1>
      <formula2>9999999999</formula2>
    </dataValidation>
    <dataValidation type="list" imeMode="halfAlpha" allowBlank="1" showInputMessage="1" showErrorMessage="1" error="リストから選択してください" sqref="U241:W241" xr:uid="{F9CC1E5D-5AC2-4B17-969C-0DE5DF91DF04}">
      <formula1>"一般,特定,　"</formula1>
    </dataValidation>
    <dataValidation type="list" imeMode="halfAlpha" allowBlank="1" showInputMessage="1" showErrorMessage="1" error="リストから選択してください" sqref="L242:M242" xr:uid="{D6B26B31-DDF8-44B9-BCCF-F4D53FB0A380}">
      <formula1>"○,　"</formula1>
    </dataValidation>
    <dataValidation type="list" imeMode="halfAlpha" allowBlank="1" showInputMessage="1" showErrorMessage="1" error="リストから選択してください" sqref="N242:O242" xr:uid="{CBE35A32-CD3B-474A-9F65-DAD63A80B80C}">
      <formula1>"一般,特定,　"</formula1>
    </dataValidation>
    <dataValidation type="whole" imeMode="halfAlpha" allowBlank="1" showInputMessage="1" showErrorMessage="1" error="有効な数字を入力してください" sqref="P242:Q242" xr:uid="{006B63CB-3577-4187-9693-9891BFDC70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FE5A283B-1ECD-4B3E-9E0A-0E180AD8FE1E}">
      <formula1>-9999999999</formula1>
      <formula2>9999999999</formula2>
    </dataValidation>
    <dataValidation type="list" imeMode="halfAlpha" allowBlank="1" showInputMessage="1" showErrorMessage="1" error="リストから選択してください" sqref="U242:W242" xr:uid="{A6B8AE4B-3843-4F7C-A8A1-010549995E32}">
      <formula1>"一般,特定,　"</formula1>
    </dataValidation>
    <dataValidation type="list" imeMode="halfAlpha" allowBlank="1" showInputMessage="1" showErrorMessage="1" error="リストから選択してください" sqref="L243:M243" xr:uid="{E2A4FAA4-181B-404F-9733-6341028C3AB7}">
      <formula1>"○,　"</formula1>
    </dataValidation>
    <dataValidation type="list" imeMode="halfAlpha" allowBlank="1" showInputMessage="1" showErrorMessage="1" error="リストから選択してください" sqref="N243:O243" xr:uid="{1B4795C9-FC71-4F97-B8AD-D52F4A0D9BAB}">
      <formula1>"一般,特定,　"</formula1>
    </dataValidation>
    <dataValidation type="whole" imeMode="halfAlpha" allowBlank="1" showInputMessage="1" showErrorMessage="1" error="有効な数字を入力してください" sqref="P243:Q243" xr:uid="{8E53F3D4-6FDF-4484-87A5-8315081849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4CCD180C-4367-49E3-ADEC-A2DB541949BD}">
      <formula1>-9999999999</formula1>
      <formula2>9999999999</formula2>
    </dataValidation>
    <dataValidation type="list" imeMode="halfAlpha" allowBlank="1" showInputMessage="1" showErrorMessage="1" error="リストから選択してください" sqref="U243:W243" xr:uid="{084F38DC-CC85-44C0-B1CF-CC82DDC957AB}">
      <formula1>"一般,特定,　"</formula1>
    </dataValidation>
    <dataValidation type="list" imeMode="halfAlpha" allowBlank="1" showInputMessage="1" showErrorMessage="1" error="リストから選択してください" sqref="L244:M244" xr:uid="{C25B350A-E405-4CE5-A124-5C2702C74A1B}">
      <formula1>"○,　"</formula1>
    </dataValidation>
    <dataValidation type="list" imeMode="halfAlpha" allowBlank="1" showInputMessage="1" showErrorMessage="1" error="リストから選択してください" sqref="N244:O244" xr:uid="{D130F97F-2F3A-465E-AE99-3C05A5E52790}">
      <formula1>"一般,特定,　"</formula1>
    </dataValidation>
    <dataValidation type="whole" imeMode="halfAlpha" allowBlank="1" showInputMessage="1" showErrorMessage="1" error="有効な数字を入力してください" sqref="P244:Q244" xr:uid="{047E3FF1-E5D8-4EFF-8FAB-9584C82DEA5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848CB799-506A-4496-B6C0-70690737BE83}">
      <formula1>-9999999999</formula1>
      <formula2>9999999999</formula2>
    </dataValidation>
    <dataValidation type="list" imeMode="halfAlpha" allowBlank="1" showInputMessage="1" showErrorMessage="1" error="リストから選択してください" sqref="U244:W244" xr:uid="{C42E60D0-548B-43B8-AA4C-B1127D565CB3}">
      <formula1>"一般,特定,　"</formula1>
    </dataValidation>
    <dataValidation type="list" imeMode="halfAlpha" allowBlank="1" showInputMessage="1" showErrorMessage="1" error="リストから選択してください" sqref="L245:M245" xr:uid="{EBDCD890-EFF4-4AC7-B91A-40197CCC53F8}">
      <formula1>"○,　"</formula1>
    </dataValidation>
    <dataValidation type="list" imeMode="halfAlpha" allowBlank="1" showInputMessage="1" showErrorMessage="1" error="リストから選択してください" sqref="N245:O245" xr:uid="{7555EBD5-56B1-4B1C-B58A-28D46C29D46D}">
      <formula1>"一般,特定,　"</formula1>
    </dataValidation>
    <dataValidation type="whole" imeMode="halfAlpha" allowBlank="1" showInputMessage="1" showErrorMessage="1" error="有効な数字を入力してください" sqref="P245:Q245" xr:uid="{58D10A26-4326-4D0D-B563-08C2C97008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FD11D0CF-3977-4632-B2D1-331E8039AF4D}">
      <formula1>-9999999999</formula1>
      <formula2>9999999999</formula2>
    </dataValidation>
    <dataValidation type="list" imeMode="halfAlpha" allowBlank="1" showInputMessage="1" showErrorMessage="1" error="リストから選択してください" sqref="U245:W245" xr:uid="{63933677-6A05-4191-AE4B-24346019D240}">
      <formula1>"一般,特定,　"</formula1>
    </dataValidation>
    <dataValidation type="list" imeMode="halfAlpha" allowBlank="1" showInputMessage="1" showErrorMessage="1" error="リストから選択してください" sqref="L246:M246" xr:uid="{4264B90C-2131-4A1C-8C34-9921A7F73610}">
      <formula1>"○,　"</formula1>
    </dataValidation>
    <dataValidation type="whole" imeMode="halfAlpha" allowBlank="1" showInputMessage="1" showErrorMessage="1" error="有効な数字を入力してください。10兆円以上になる場合は、9,999,999,999と入力してください" sqref="R246:T246" xr:uid="{24ADB257-7237-449F-B6FE-97F5AFB33698}">
      <formula1>-9999999999</formula1>
      <formula2>9999999999</formula2>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cols>
    <col min="1" max="1" width="17.25" style="113" customWidth="1"/>
    <col min="2" max="16384" width="9" style="113"/>
  </cols>
  <sheetData>
    <row r="1" spans="1:1">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113" t="str">
        <f>"@神奈川県@和歌山県@鹿児島県@"</f>
        <v>@神奈川県@和歌山県@鹿児島県@</v>
      </c>
    </row>
    <row r="3" spans="1:1">
      <c r="A3" s="113" t="s">
        <v>210</v>
      </c>
    </row>
    <row r="4" spans="1:1">
      <c r="A4" s="113" t="s">
        <v>211</v>
      </c>
    </row>
    <row r="10" spans="1:1">
      <c r="A10" s="84" t="s">
        <v>192</v>
      </c>
    </row>
    <row r="11" spans="1:1">
      <c r="A11" s="84" t="s">
        <v>17</v>
      </c>
    </row>
    <row r="12" spans="1:1">
      <c r="A12" s="84" t="s">
        <v>18</v>
      </c>
    </row>
    <row r="13" spans="1:1">
      <c r="A13" s="84" t="s">
        <v>19</v>
      </c>
    </row>
    <row r="14" spans="1:1">
      <c r="A14" s="84" t="s">
        <v>20</v>
      </c>
    </row>
    <row r="15" spans="1:1">
      <c r="A15" s="84" t="s">
        <v>21</v>
      </c>
    </row>
    <row r="16" spans="1:1">
      <c r="A16" s="84" t="s">
        <v>22</v>
      </c>
    </row>
    <row r="17" spans="1:1">
      <c r="A17" s="84" t="s">
        <v>23</v>
      </c>
    </row>
    <row r="18" spans="1:1">
      <c r="A18" s="84" t="s">
        <v>24</v>
      </c>
    </row>
    <row r="19" spans="1:1">
      <c r="A19" s="84" t="s">
        <v>25</v>
      </c>
    </row>
    <row r="20" spans="1:1">
      <c r="A20" s="84" t="s">
        <v>26</v>
      </c>
    </row>
    <row r="21" spans="1:1">
      <c r="A21" s="84" t="s">
        <v>27</v>
      </c>
    </row>
    <row r="22" spans="1:1">
      <c r="A22" s="84" t="s">
        <v>28</v>
      </c>
    </row>
    <row r="23" spans="1:1">
      <c r="A23" s="84" t="s">
        <v>29</v>
      </c>
    </row>
    <row r="24" spans="1:1">
      <c r="A24" s="84" t="s">
        <v>30</v>
      </c>
    </row>
    <row r="25" spans="1:1">
      <c r="A25" s="84" t="s">
        <v>31</v>
      </c>
    </row>
    <row r="26" spans="1:1">
      <c r="A26" s="84" t="s">
        <v>32</v>
      </c>
    </row>
    <row r="27" spans="1:1">
      <c r="A27" s="84" t="s">
        <v>33</v>
      </c>
    </row>
    <row r="28" spans="1:1">
      <c r="A28" s="84" t="s">
        <v>34</v>
      </c>
    </row>
    <row r="29" spans="1:1">
      <c r="A29" s="84" t="s">
        <v>35</v>
      </c>
    </row>
    <row r="30" spans="1:1">
      <c r="A30" s="84" t="s">
        <v>36</v>
      </c>
    </row>
    <row r="31" spans="1:1">
      <c r="A31" s="84" t="s">
        <v>37</v>
      </c>
    </row>
    <row r="32" spans="1:1">
      <c r="A32" s="84" t="s">
        <v>38</v>
      </c>
    </row>
    <row r="33" spans="1:1">
      <c r="A33" s="84" t="s">
        <v>39</v>
      </c>
    </row>
    <row r="34" spans="1:1">
      <c r="A34" s="84" t="s">
        <v>40</v>
      </c>
    </row>
    <row r="35" spans="1:1">
      <c r="A35" s="84" t="s">
        <v>41</v>
      </c>
    </row>
    <row r="36" spans="1:1">
      <c r="A36" s="84" t="s">
        <v>42</v>
      </c>
    </row>
    <row r="37" spans="1:1">
      <c r="A37" s="84" t="s">
        <v>43</v>
      </c>
    </row>
    <row r="38" spans="1:1">
      <c r="A38" s="84" t="s">
        <v>44</v>
      </c>
    </row>
    <row r="39" spans="1:1">
      <c r="A39" s="84" t="s">
        <v>45</v>
      </c>
    </row>
    <row r="40" spans="1:1">
      <c r="A40" s="84" t="s">
        <v>46</v>
      </c>
    </row>
    <row r="41" spans="1:1">
      <c r="A41" s="84" t="s">
        <v>47</v>
      </c>
    </row>
    <row r="42" spans="1:1">
      <c r="A42" s="84" t="s">
        <v>48</v>
      </c>
    </row>
    <row r="43" spans="1:1">
      <c r="A43" s="84" t="s">
        <v>49</v>
      </c>
    </row>
    <row r="44" spans="1:1">
      <c r="A44" s="84" t="s">
        <v>50</v>
      </c>
    </row>
    <row r="45" spans="1:1">
      <c r="A45" s="84" t="s">
        <v>51</v>
      </c>
    </row>
    <row r="46" spans="1:1">
      <c r="A46" s="84" t="s">
        <v>52</v>
      </c>
    </row>
    <row r="47" spans="1:1">
      <c r="A47" s="84" t="s">
        <v>53</v>
      </c>
    </row>
    <row r="48" spans="1:1">
      <c r="A48" s="84" t="s">
        <v>54</v>
      </c>
    </row>
    <row r="49" spans="1:1">
      <c r="A49" s="84" t="s">
        <v>55</v>
      </c>
    </row>
    <row r="50" spans="1:1">
      <c r="A50" s="84" t="s">
        <v>56</v>
      </c>
    </row>
    <row r="51" spans="1:1">
      <c r="A51" s="84" t="s">
        <v>57</v>
      </c>
    </row>
    <row r="52" spans="1:1">
      <c r="A52" s="84" t="s">
        <v>58</v>
      </c>
    </row>
    <row r="53" spans="1:1">
      <c r="A53" s="84" t="s">
        <v>59</v>
      </c>
    </row>
    <row r="54" spans="1:1">
      <c r="A54" s="84" t="s">
        <v>60</v>
      </c>
    </row>
    <row r="55" spans="1:1">
      <c r="A55" s="84" t="s">
        <v>61</v>
      </c>
    </row>
    <row r="56" spans="1:1">
      <c r="A56" s="84" t="s">
        <v>62</v>
      </c>
    </row>
    <row r="57" spans="1:1">
      <c r="A57" s="84" t="s">
        <v>63</v>
      </c>
    </row>
  </sheetData>
  <sheetProtection algorithmName="SHA-512" hashValue="D7w7MyvroPMnnljLFc+Dy6NI/lWnONSPHanlp442vcjzohM7gKGLkJ3Zd4EVepuNVHQhB0WHpFXA9iLpOYooFg==" saltValue="fEGDKSMaDI2evWbsKBBPL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