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下水道担当（総務課）\決算統計\27決算統計\【経営比較分析表】12 赤穂市（下水非適）\追加調査４\"/>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<sst xmlns="http://schemas.openxmlformats.org/spreadsheetml/2006/main" count="221" uniqueCount="111">
  <si>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</si>
  <si>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</si>
  <si>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</si>
  <si>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</si>
  <si>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</si>
  <si>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</si>
  <si>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</si>
  <si>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</si>
  <si>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</si>
  <si>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</si>
  <si>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</si>
  <si>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</si>
  <si>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</si>
  <si>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</si>
  <si>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</si>
  <si>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</si>
  <si>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</si>
  <si>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</si>
  <si>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</si>
  <si>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</si>
  <si>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</si>
  <si>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</si>
  <si>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</si>
  <si>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</si>
  <si>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</si>
  <si>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</si>
  <si>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</si>
  <si>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</si>
  <si>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</si>
  <si>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</si>
  <si>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</si>
  <si>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</si>
  <si>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</si>
  <si>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</si>
  <si>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</si>
  <si>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</si>
  <si>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</si>
  <si>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</si>
  <si>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</si>
  <si>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</si>
  <si>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</si>
  <si>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</si>
  <si>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</si>
  <si>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</si>
  <si>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</si>
  <si>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</si>
  <si>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</si>
  <si>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</si>
  <si>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</si>
  <si>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</si>
  <si>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</si>
  <si>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</si>
  <si>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</si>
  <si>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</si>
  <si>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</si>
  <si>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</si>
  <si>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</si>
  <si>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</si>
  <si>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</si>
  <si>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</si>
  <si>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</si>
  <si>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</si>
  <si>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</si>
  <si>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</si>
  <si>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</si>
  <si>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</si>
  <si>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</si>
  <si>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</si>
  <si>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</si>
  <si>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</si>
  <si>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</si>
  <si>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</si>
  <si>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</si>
  <si>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</si>
  <si>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</si>
  <si>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</si>
  <si>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</si>
  <si>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</si>
  <si>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</si>
  <si>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</si>
  <si>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</si>
  <si>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</si>
  <si>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</si>
  <si>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</si>
  <si>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</si>
  <si>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</si>
  <si>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</si>
  <si>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</si>
  <si>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</si>
  <si>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</si>
  <si>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</si>
  <si>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</si>
  <si>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</si>
  <si>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</si>
  <si>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</si>
  <si>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</si>
  <si>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赤穂市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</si>
  <si>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</si>
  <si>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</si>
  <si>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</si>
  <si>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</si>
  <si>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</si>
  <si>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</si>
  <si>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</si>
  <si>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</si>
  <si>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</si>
  <si>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</si>
  <si>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</si>
  <si>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９年度に特定環境保全公共下水道事業を供用開始してから２０年近くが経過し、下水処理場や汚水管渠が老朽化している。平成２１年度に下水道施設に係る長寿命化計画を策定し、処理場、ポンプ場の耐震化及び施設の更新等整備を順次行っているが、特定環境保全公共下水道関連の施設は、公共下水道と比べ比較的新しいため、改築、更新事業は公共下水道施設を優先して行っている。今後は、公共下水道施設とともに管渠の長寿命化計画の策定、耐震化等の実施が急務である。</t>
    <phoneticPr fontId="4"/>
  </si>
  <si>
    <t xml:space="preserve">　公共下水道事業と併せて水洗化を促進してきた結果、水洗化率は97％に達しており、施設利用率も類似団体平均値、全国平均と比べ優位であり適切に稼動している。また、経費の回収についても下水道使用料にて賄えている。しかしながら、施設運営について、徹底した合理化を図り、企業債残高も減少しているとはいうものの、償還すべき企業債残高は高額で、経営費用のうち地方債償還金が占める割合は、依然高い状況である。今後は、低金利の借換債を発行することにより償還額を抑え、コスト縮減に努めながら企業債の抑制に努める必要がる。
</t>
    <phoneticPr fontId="4"/>
  </si>
  <si>
    <t>　経費回収率は100％で、下水道使用料にて賄えており、類似団体平均値、全国平均と比べ優位で健全であるものの、汚水処理原価については、人員の削減、民間への業務委託の見直し等施設運営について徹底した合理化・効率性を図ってきたが、平成２６年度に企業債償還金が増加に転じたことにより劣位となった。また、企業債残高対事業規模比率は、全国平均、類似団体と比較して優位であり、企業債残高の減少が見受けられるものの、経営費用における企業債償還金の割合は高く、今後は長寿命化計画に基づく施設の更新により上昇に転じる見込みである。併せて、収益的収支比率についても劣位に転じる可能性が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</si>
</sst>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6800984"/>
        <c:axId val="1095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206800984"/>
        <c:axId val="109566528"/>
      </c:lineChart>
      <c:dateAx>
        <c:axId val="206800984"/>
        <c:scaling>
          <c:orientation val="minMax"/>
        </c:scaling>
        <c:delete val="1"/>
        <c:axPos val="b"/>
        <c:numFmt formatCode="ge" sourceLinked="1"/>
        <c:majorTickMark val="none"/>
        <c:minorTickMark val="none"/>
        <c:tickLblPos val="none"/>
        <c:crossAx val="109566528"/>
        <c:crosses val="autoZero"/>
        <c:auto val="1"/>
        <c:lblOffset val="100"/>
        <c:baseTimeUnit val="years"/>
      </c:dateAx>
      <c:valAx>
        <c:axId val="1095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0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64.540000000000006</c:v>
                </c:pt>
                <c:pt idx="1">
                  <c:v>65.39</c:v>
                </c:pt>
                <c:pt idx="2">
                  <c:v>61.16</c:v>
                </c:pt>
                <c:pt idx="3">
                  <c:v>63.82</c:v>
                </c:pt>
                <c:pt idx="4">
                  <c:v>63.82</c:v>
                </c:pt>
              </c:numCache>
            </c:numRef>
          </c:val>
        </c:ser>
        <c:dLbls>
          <c:showLegendKey val="0"/>
          <c:showVal val="0"/>
          <c:showCatName val="0"/>
          <c:showSerName val="0"/>
          <c:showPercent val="0"/>
          <c:showBubbleSize val="0"/>
        </c:dLbls>
        <c:gapWidth val="150"/>
        <c:axId val="208422816"/>
        <c:axId val="20842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208422816"/>
        <c:axId val="208423208"/>
      </c:lineChart>
      <c:dateAx>
        <c:axId val="208422816"/>
        <c:scaling>
          <c:orientation val="minMax"/>
        </c:scaling>
        <c:delete val="1"/>
        <c:axPos val="b"/>
        <c:numFmt formatCode="ge" sourceLinked="1"/>
        <c:majorTickMark val="none"/>
        <c:minorTickMark val="none"/>
        <c:tickLblPos val="none"/>
        <c:crossAx val="208423208"/>
        <c:crosses val="autoZero"/>
        <c:auto val="1"/>
        <c:lblOffset val="100"/>
        <c:baseTimeUnit val="years"/>
      </c:dateAx>
      <c:valAx>
        <c:axId val="20842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4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96.15</c:v>
                </c:pt>
                <c:pt idx="1">
                  <c:v>97.13</c:v>
                </c:pt>
                <c:pt idx="2">
                  <c:v>97.2</c:v>
                </c:pt>
                <c:pt idx="3">
                  <c:v>97.52</c:v>
                </c:pt>
                <c:pt idx="4">
                  <c:v>97.3</c:v>
                </c:pt>
              </c:numCache>
            </c:numRef>
          </c:val>
        </c:ser>
        <c:dLbls>
          <c:showLegendKey val="0"/>
          <c:showVal val="0"/>
          <c:showCatName val="0"/>
          <c:showSerName val="0"/>
          <c:showPercent val="0"/>
          <c:showBubbleSize val="0"/>
        </c:dLbls>
        <c:gapWidth val="150"/>
        <c:axId val="208424384"/>
        <c:axId val="20842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208424384"/>
        <c:axId val="208424776"/>
      </c:lineChart>
      <c:dateAx>
        <c:axId val="208424384"/>
        <c:scaling>
          <c:orientation val="minMax"/>
        </c:scaling>
        <c:delete val="1"/>
        <c:axPos val="b"/>
        <c:numFmt formatCode="ge" sourceLinked="1"/>
        <c:majorTickMark val="none"/>
        <c:minorTickMark val="none"/>
        <c:tickLblPos val="none"/>
        <c:crossAx val="208424776"/>
        <c:crosses val="autoZero"/>
        <c:auto val="1"/>
        <c:lblOffset val="100"/>
        <c:baseTimeUnit val="years"/>
      </c:dateAx>
      <c:valAx>
        <c:axId val="20842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4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63.76</c:v>
                </c:pt>
                <c:pt idx="1">
                  <c:v>65.099999999999994</c:v>
                </c:pt>
                <c:pt idx="2">
                  <c:v>66.31</c:v>
                </c:pt>
                <c:pt idx="3">
                  <c:v>39.049999999999997</c:v>
                </c:pt>
                <c:pt idx="4">
                  <c:v>43.56</c:v>
                </c:pt>
              </c:numCache>
            </c:numRef>
          </c:val>
        </c:ser>
        <c:dLbls>
          <c:showLegendKey val="0"/>
          <c:showVal val="0"/>
          <c:showCatName val="0"/>
          <c:showSerName val="0"/>
          <c:showPercent val="0"/>
          <c:showBubbleSize val="0"/>
        </c:dLbls>
        <c:gapWidth val="150"/>
        <c:axId val="208465496"/>
        <c:axId val="20705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465496"/>
        <c:axId val="207053552"/>
      </c:lineChart>
      <c:dateAx>
        <c:axId val="208465496"/>
        <c:scaling>
          <c:orientation val="minMax"/>
        </c:scaling>
        <c:delete val="1"/>
        <c:axPos val="b"/>
        <c:numFmt formatCode="ge" sourceLinked="1"/>
        <c:majorTickMark val="none"/>
        <c:minorTickMark val="none"/>
        <c:tickLblPos val="none"/>
        <c:crossAx val="207053552"/>
        <c:crosses val="autoZero"/>
        <c:auto val="1"/>
        <c:lblOffset val="100"/>
        <c:baseTimeUnit val="years"/>
      </c:dateAx>
      <c:valAx>
        <c:axId val="20705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46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267424"/>
        <c:axId val="20626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267424"/>
        <c:axId val="206267816"/>
      </c:lineChart>
      <c:dateAx>
        <c:axId val="206267424"/>
        <c:scaling>
          <c:orientation val="minMax"/>
        </c:scaling>
        <c:delete val="1"/>
        <c:axPos val="b"/>
        <c:numFmt formatCode="ge" sourceLinked="1"/>
        <c:majorTickMark val="none"/>
        <c:minorTickMark val="none"/>
        <c:tickLblPos val="none"/>
        <c:crossAx val="206267816"/>
        <c:crosses val="autoZero"/>
        <c:auto val="1"/>
        <c:lblOffset val="100"/>
        <c:baseTimeUnit val="years"/>
      </c:dateAx>
      <c:valAx>
        <c:axId val="20626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268992"/>
        <c:axId val="20626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268992"/>
        <c:axId val="206269384"/>
      </c:lineChart>
      <c:dateAx>
        <c:axId val="206268992"/>
        <c:scaling>
          <c:orientation val="minMax"/>
        </c:scaling>
        <c:delete val="1"/>
        <c:axPos val="b"/>
        <c:numFmt formatCode="ge" sourceLinked="1"/>
        <c:majorTickMark val="none"/>
        <c:minorTickMark val="none"/>
        <c:tickLblPos val="none"/>
        <c:crossAx val="206269384"/>
        <c:crosses val="autoZero"/>
        <c:auto val="1"/>
        <c:lblOffset val="100"/>
        <c:baseTimeUnit val="years"/>
      </c:dateAx>
      <c:valAx>
        <c:axId val="20626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056952"/>
        <c:axId val="20805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056952"/>
        <c:axId val="208057344"/>
      </c:lineChart>
      <c:dateAx>
        <c:axId val="208056952"/>
        <c:scaling>
          <c:orientation val="minMax"/>
        </c:scaling>
        <c:delete val="1"/>
        <c:axPos val="b"/>
        <c:numFmt formatCode="ge" sourceLinked="1"/>
        <c:majorTickMark val="none"/>
        <c:minorTickMark val="none"/>
        <c:tickLblPos val="none"/>
        <c:crossAx val="208057344"/>
        <c:crosses val="autoZero"/>
        <c:auto val="1"/>
        <c:lblOffset val="100"/>
        <c:baseTimeUnit val="years"/>
      </c:dateAx>
      <c:valAx>
        <c:axId val="20805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5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058912"/>
        <c:axId val="20823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058912"/>
        <c:axId val="208234544"/>
      </c:lineChart>
      <c:dateAx>
        <c:axId val="208058912"/>
        <c:scaling>
          <c:orientation val="minMax"/>
        </c:scaling>
        <c:delete val="1"/>
        <c:axPos val="b"/>
        <c:numFmt formatCode="ge" sourceLinked="1"/>
        <c:majorTickMark val="none"/>
        <c:minorTickMark val="none"/>
        <c:tickLblPos val="none"/>
        <c:crossAx val="208234544"/>
        <c:crosses val="autoZero"/>
        <c:auto val="1"/>
        <c:lblOffset val="100"/>
        <c:baseTimeUnit val="years"/>
      </c:dateAx>
      <c:valAx>
        <c:axId val="20823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1470.38</c:v>
                </c:pt>
                <c:pt idx="1">
                  <c:v>1343.35</c:v>
                </c:pt>
                <c:pt idx="2">
                  <c:v>1170.03</c:v>
                </c:pt>
                <c:pt idx="3">
                  <c:v>1048.96</c:v>
                </c:pt>
                <c:pt idx="4">
                  <c:v>657.48</c:v>
                </c:pt>
              </c:numCache>
            </c:numRef>
          </c:val>
        </c:ser>
        <c:dLbls>
          <c:showLegendKey val="0"/>
          <c:showVal val="0"/>
          <c:showCatName val="0"/>
          <c:showSerName val="0"/>
          <c:showPercent val="0"/>
          <c:showBubbleSize val="0"/>
        </c:dLbls>
        <c:gapWidth val="150"/>
        <c:axId val="208235720"/>
        <c:axId val="20823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208235720"/>
        <c:axId val="208236112"/>
      </c:lineChart>
      <c:dateAx>
        <c:axId val="208235720"/>
        <c:scaling>
          <c:orientation val="minMax"/>
        </c:scaling>
        <c:delete val="1"/>
        <c:axPos val="b"/>
        <c:numFmt formatCode="ge" sourceLinked="1"/>
        <c:majorTickMark val="none"/>
        <c:minorTickMark val="none"/>
        <c:tickLblPos val="none"/>
        <c:crossAx val="208236112"/>
        <c:crosses val="autoZero"/>
        <c:auto val="1"/>
        <c:lblOffset val="100"/>
        <c:baseTimeUnit val="years"/>
      </c:dateAx>
      <c:valAx>
        <c:axId val="20823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3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101.65</c:v>
                </c:pt>
                <c:pt idx="1">
                  <c:v>101.97</c:v>
                </c:pt>
                <c:pt idx="2">
                  <c:v>101.78</c:v>
                </c:pt>
                <c:pt idx="3">
                  <c:v>100.46</c:v>
                </c:pt>
                <c:pt idx="4">
                  <c:v>100</c:v>
                </c:pt>
              </c:numCache>
            </c:numRef>
          </c:val>
        </c:ser>
        <c:dLbls>
          <c:showLegendKey val="0"/>
          <c:showVal val="0"/>
          <c:showCatName val="0"/>
          <c:showSerName val="0"/>
          <c:showPercent val="0"/>
          <c:showBubbleSize val="0"/>
        </c:dLbls>
        <c:gapWidth val="150"/>
        <c:axId val="208058520"/>
        <c:axId val="20805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208058520"/>
        <c:axId val="208056560"/>
      </c:lineChart>
      <c:dateAx>
        <c:axId val="208058520"/>
        <c:scaling>
          <c:orientation val="minMax"/>
        </c:scaling>
        <c:delete val="1"/>
        <c:axPos val="b"/>
        <c:numFmt formatCode="ge" sourceLinked="1"/>
        <c:majorTickMark val="none"/>
        <c:minorTickMark val="none"/>
        <c:tickLblPos val="none"/>
        <c:crossAx val="208056560"/>
        <c:crosses val="autoZero"/>
        <c:auto val="1"/>
        <c:lblOffset val="100"/>
        <c:baseTimeUnit val="years"/>
      </c:dateAx>
      <c:valAx>
        <c:axId val="20805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5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156.63</c:v>
                </c:pt>
                <c:pt idx="1">
                  <c:v>157.61000000000001</c:v>
                </c:pt>
                <c:pt idx="2">
                  <c:v>158.77000000000001</c:v>
                </c:pt>
                <c:pt idx="3">
                  <c:v>160.36000000000001</c:v>
                </c:pt>
                <c:pt idx="4">
                  <c:v>247.4</c:v>
                </c:pt>
              </c:numCache>
            </c:numRef>
          </c:val>
        </c:ser>
        <c:dLbls>
          <c:showLegendKey val="0"/>
          <c:showVal val="0"/>
          <c:showCatName val="0"/>
          <c:showSerName val="0"/>
          <c:showPercent val="0"/>
          <c:showBubbleSize val="0"/>
        </c:dLbls>
        <c:gapWidth val="150"/>
        <c:axId val="208055384"/>
        <c:axId val="20823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208055384"/>
        <c:axId val="208237288"/>
      </c:lineChart>
      <c:dateAx>
        <c:axId val="208055384"/>
        <c:scaling>
          <c:orientation val="minMax"/>
        </c:scaling>
        <c:delete val="1"/>
        <c:axPos val="b"/>
        <c:numFmt formatCode="ge" sourceLinked="1"/>
        <c:majorTickMark val="none"/>
        <c:minorTickMark val="none"/>
        <c:tickLblPos val="none"/>
        <c:crossAx val="208237288"/>
        <c:crosses val="autoZero"/>
        <c:auto val="1"/>
        <c:lblOffset val="100"/>
        <c:baseTimeUnit val="years"/>
      </c:dateAx>
      <c:valAx>
        <c:axId val="20823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5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兵庫県　赤穂市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49944</v>
      </c>
      <c r="AM8" s="64"/>
      <c r="AN8" s="64"/>
      <c r="AO8" s="64"/>
      <c r="AP8" s="64"/>
      <c r="AQ8" s="64"/>
      <c r="AR8" s="64"/>
      <c r="AS8" s="64"/>
      <c r="AT8" s="63">
        <f>データ!S6</f>
        <v>126.86</v>
      </c>
      <c r="AU8" s="63"/>
      <c r="AV8" s="63"/>
      <c r="AW8" s="63"/>
      <c r="AX8" s="63"/>
      <c r="AY8" s="63"/>
      <c r="AZ8" s="63"/>
      <c r="BA8" s="63"/>
      <c r="BB8" s="63">
        <f>データ!T6</f>
        <v>393.69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20.32</v>
      </c>
      <c r="Q10" s="63"/>
      <c r="R10" s="63"/>
      <c r="S10" s="63"/>
      <c r="T10" s="63"/>
      <c r="U10" s="63"/>
      <c r="V10" s="63"/>
      <c r="W10" s="63">
        <f>データ!P6</f>
        <v>84.18</v>
      </c>
      <c r="X10" s="63"/>
      <c r="Y10" s="63"/>
      <c r="Z10" s="63"/>
      <c r="AA10" s="63"/>
      <c r="AB10" s="63"/>
      <c r="AC10" s="63"/>
      <c r="AD10" s="64">
        <f>データ!Q6</f>
        <v>2408</v>
      </c>
      <c r="AE10" s="64"/>
      <c r="AF10" s="64"/>
      <c r="AG10" s="64"/>
      <c r="AH10" s="64"/>
      <c r="AI10" s="64"/>
      <c r="AJ10" s="64"/>
      <c r="AK10" s="2"/>
      <c r="AL10" s="64">
        <f>データ!U6</f>
        <v>10113</v>
      </c>
      <c r="AM10" s="64"/>
      <c r="AN10" s="64"/>
      <c r="AO10" s="64"/>
      <c r="AP10" s="64"/>
      <c r="AQ10" s="64"/>
      <c r="AR10" s="64"/>
      <c r="AS10" s="64"/>
      <c r="AT10" s="63">
        <f>データ!V6</f>
        <v>5.36</v>
      </c>
      <c r="AU10" s="63"/>
      <c r="AV10" s="63"/>
      <c r="AW10" s="63"/>
      <c r="AX10" s="63"/>
      <c r="AY10" s="63"/>
      <c r="AZ10" s="63"/>
      <c r="BA10" s="63"/>
      <c r="BB10" s="63">
        <f>データ!W6</f>
        <v>1886.75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L1" workbookViewId="0">
      <selection activeCell="CQ7" sqref="CQ7"/>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282120</v>
      </c>
      <c r="D6" s="31">
        <f t="shared" si="3"/>
        <v>47</v>
      </c>
      <c r="E6" s="31">
        <f t="shared" si="3"/>
        <v>17</v>
      </c>
      <c r="F6" s="31">
        <f t="shared" si="3"/>
        <v>4</v>
      </c>
      <c r="G6" s="31">
        <f t="shared" si="3"/>
        <v>0</v>
      </c>
      <c r="H6" s="31" t="str">
        <f t="shared" si="3"/>
        <v>兵庫県　赤穂市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20.32</v>
      </c>
      <c r="P6" s="32">
        <f t="shared" si="3"/>
        <v>84.18</v>
      </c>
      <c r="Q6" s="32">
        <f t="shared" si="3"/>
        <v>2408</v>
      </c>
      <c r="R6" s="32">
        <f t="shared" si="3"/>
        <v>49944</v>
      </c>
      <c r="S6" s="32">
        <f t="shared" si="3"/>
        <v>126.86</v>
      </c>
      <c r="T6" s="32">
        <f t="shared" si="3"/>
        <v>393.69</v>
      </c>
      <c r="U6" s="32">
        <f t="shared" si="3"/>
        <v>10113</v>
      </c>
      <c r="V6" s="32">
        <f t="shared" si="3"/>
        <v>5.36</v>
      </c>
      <c r="W6" s="32">
        <f t="shared" si="3"/>
        <v>1886.75</v>
      </c>
      <c r="X6" s="33">
        <f>IF(X7="",NA(),X7)</f>
        <v>63.76</v>
      </c>
      <c r="Y6" s="33">
        <f t="shared" ref="Y6:AG6" si="4">IF(Y7="",NA(),Y7)</f>
        <v>65.099999999999994</v>
      </c>
      <c r="Z6" s="33">
        <f t="shared" si="4"/>
        <v>66.31</v>
      </c>
      <c r="AA6" s="33">
        <f t="shared" si="4"/>
        <v>39.049999999999997</v>
      </c>
      <c r="AB6" s="33">
        <f t="shared" si="4"/>
        <v>43.56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1470.38</v>
      </c>
      <c r="BF6" s="33">
        <f t="shared" ref="BF6:BN6" si="7">IF(BF7="",NA(),BF7)</f>
        <v>1343.35</v>
      </c>
      <c r="BG6" s="33">
        <f t="shared" si="7"/>
        <v>1170.03</v>
      </c>
      <c r="BH6" s="33">
        <f t="shared" si="7"/>
        <v>1048.96</v>
      </c>
      <c r="BI6" s="33">
        <f t="shared" si="7"/>
        <v>657.48</v>
      </c>
      <c r="BJ6" s="33">
        <f t="shared" si="7"/>
        <v>1812.65</v>
      </c>
      <c r="BK6" s="33">
        <f t="shared" si="7"/>
        <v>1764.87</v>
      </c>
      <c r="BL6" s="33">
        <f t="shared" si="7"/>
        <v>1622.51</v>
      </c>
      <c r="BM6" s="33">
        <f t="shared" si="7"/>
        <v>1569.13</v>
      </c>
      <c r="BN6" s="33">
        <f t="shared" si="7"/>
        <v>1436</v>
      </c>
      <c r="BO6" s="32" t="str">
        <f>IF(BO7="","",IF(BO7="-","【-】","【"&amp;SUBSTITUTE(TEXT(BO7,"#,##0.00"),"-","△")&amp;"】"))</f>
        <v>【1,479.31】</v>
      </c>
      <c r="BP6" s="33">
        <f>IF(BP7="",NA(),BP7)</f>
        <v>101.65</v>
      </c>
      <c r="BQ6" s="33">
        <f t="shared" ref="BQ6:BY6" si="8">IF(BQ7="",NA(),BQ7)</f>
        <v>101.97</v>
      </c>
      <c r="BR6" s="33">
        <f t="shared" si="8"/>
        <v>101.78</v>
      </c>
      <c r="BS6" s="33">
        <f t="shared" si="8"/>
        <v>100.46</v>
      </c>
      <c r="BT6" s="33">
        <f t="shared" si="8"/>
        <v>100</v>
      </c>
      <c r="BU6" s="33">
        <f t="shared" si="8"/>
        <v>59.35</v>
      </c>
      <c r="BV6" s="33">
        <f t="shared" si="8"/>
        <v>60.75</v>
      </c>
      <c r="BW6" s="33">
        <f t="shared" si="8"/>
        <v>62.83</v>
      </c>
      <c r="BX6" s="33">
        <f t="shared" si="8"/>
        <v>64.63</v>
      </c>
      <c r="BY6" s="33">
        <f t="shared" si="8"/>
        <v>66.56</v>
      </c>
      <c r="BZ6" s="32" t="str">
        <f>IF(BZ7="","",IF(BZ7="-","【-】","【"&amp;SUBSTITUTE(TEXT(BZ7,"#,##0.00"),"-","△")&amp;"】"))</f>
        <v>【63.50】</v>
      </c>
      <c r="CA6" s="33">
        <f>IF(CA7="",NA(),CA7)</f>
        <v>156.63</v>
      </c>
      <c r="CB6" s="33">
        <f t="shared" ref="CB6:CJ6" si="9">IF(CB7="",NA(),CB7)</f>
        <v>157.61000000000001</v>
      </c>
      <c r="CC6" s="33">
        <f t="shared" si="9"/>
        <v>158.77000000000001</v>
      </c>
      <c r="CD6" s="33">
        <f t="shared" si="9"/>
        <v>160.36000000000001</v>
      </c>
      <c r="CE6" s="33">
        <f t="shared" si="9"/>
        <v>247.4</v>
      </c>
      <c r="CF6" s="33">
        <f t="shared" si="9"/>
        <v>260.48</v>
      </c>
      <c r="CG6" s="33">
        <f t="shared" si="9"/>
        <v>256</v>
      </c>
      <c r="CH6" s="33">
        <f t="shared" si="9"/>
        <v>250.43</v>
      </c>
      <c r="CI6" s="33">
        <f t="shared" si="9"/>
        <v>245.75</v>
      </c>
      <c r="CJ6" s="33">
        <f t="shared" si="9"/>
        <v>244.29</v>
      </c>
      <c r="CK6" s="32" t="str">
        <f>IF(CK7="","",IF(CK7="-","【-】","【"&amp;SUBSTITUTE(TEXT(CK7,"#,##0.00"),"-","△")&amp;"】"))</f>
        <v>【253.12】</v>
      </c>
      <c r="CL6" s="33">
        <f>IF(CL7="",NA(),CL7)</f>
        <v>64.540000000000006</v>
      </c>
      <c r="CM6" s="33">
        <f t="shared" ref="CM6:CU6" si="10">IF(CM7="",NA(),CM7)</f>
        <v>65.39</v>
      </c>
      <c r="CN6" s="33">
        <f t="shared" si="10"/>
        <v>61.16</v>
      </c>
      <c r="CO6" s="33">
        <f t="shared" si="10"/>
        <v>63.82</v>
      </c>
      <c r="CP6" s="33">
        <f t="shared" si="10"/>
        <v>63.82</v>
      </c>
      <c r="CQ6" s="33">
        <f t="shared" si="10"/>
        <v>40.56</v>
      </c>
      <c r="CR6" s="33">
        <f t="shared" si="10"/>
        <v>41.59</v>
      </c>
      <c r="CS6" s="33">
        <f t="shared" si="10"/>
        <v>42.31</v>
      </c>
      <c r="CT6" s="33">
        <f t="shared" si="10"/>
        <v>43.65</v>
      </c>
      <c r="CU6" s="33">
        <f t="shared" si="10"/>
        <v>43.58</v>
      </c>
      <c r="CV6" s="32" t="str">
        <f>IF(CV7="","",IF(CV7="-","【-】","【"&amp;SUBSTITUTE(TEXT(CV7,"#,##0.00"),"-","△")&amp;"】"))</f>
        <v>【41.06】</v>
      </c>
      <c r="CW6" s="33">
        <f>IF(CW7="",NA(),CW7)</f>
        <v>96.15</v>
      </c>
      <c r="CX6" s="33">
        <f t="shared" ref="CX6:DF6" si="11">IF(CX7="",NA(),CX7)</f>
        <v>97.13</v>
      </c>
      <c r="CY6" s="33">
        <f t="shared" si="11"/>
        <v>97.2</v>
      </c>
      <c r="CZ6" s="33">
        <f t="shared" si="11"/>
        <v>97.52</v>
      </c>
      <c r="DA6" s="33">
        <f t="shared" si="11"/>
        <v>97.3</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282120</v>
      </c>
      <c r="D7" s="35">
        <v>47</v>
      </c>
      <c r="E7" s="35">
        <v>17</v>
      </c>
      <c r="F7" s="35">
        <v>4</v>
      </c>
      <c r="G7" s="35">
        <v>0</v>
      </c>
      <c r="H7" s="35" t="s">
        <v>96</v>
      </c>
      <c r="I7" s="35" t="s">
        <v>97</v>
      </c>
      <c r="J7" s="35" t="s">
        <v>98</v>
      </c>
      <c r="K7" s="35" t="s">
        <v>99</v>
      </c>
      <c r="L7" s="35" t="s">
        <v>100</v>
      </c>
      <c r="M7" s="36" t="s">
        <v>101</v>
      </c>
      <c r="N7" s="36" t="s">
        <v>102</v>
      </c>
      <c r="O7" s="36">
        <v>20.32</v>
      </c>
      <c r="P7" s="36">
        <v>84.18</v>
      </c>
      <c r="Q7" s="36">
        <v>2408</v>
      </c>
      <c r="R7" s="36">
        <v>49944</v>
      </c>
      <c r="S7" s="36">
        <v>126.86</v>
      </c>
      <c r="T7" s="36">
        <v>393.69</v>
      </c>
      <c r="U7" s="36">
        <v>10113</v>
      </c>
      <c r="V7" s="36">
        <v>5.36</v>
      </c>
      <c r="W7" s="36">
        <v>1886.75</v>
      </c>
      <c r="X7" s="36">
        <v>63.76</v>
      </c>
      <c r="Y7" s="36">
        <v>65.099999999999994</v>
      </c>
      <c r="Z7" s="36">
        <v>66.31</v>
      </c>
      <c r="AA7" s="36">
        <v>39.049999999999997</v>
      </c>
      <c r="AB7" s="36">
        <v>43.56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1470.38</v>
      </c>
      <c r="BF7" s="36">
        <v>1343.35</v>
      </c>
      <c r="BG7" s="36">
        <v>1170.03</v>
      </c>
      <c r="BH7" s="36">
        <v>1048.96</v>
      </c>
      <c r="BI7" s="36">
        <v>657.48</v>
      </c>
      <c r="BJ7" s="36">
        <v>1812.65</v>
      </c>
      <c r="BK7" s="36">
        <v>1764.87</v>
      </c>
      <c r="BL7" s="36">
        <v>1622.51</v>
      </c>
      <c r="BM7" s="36">
        <v>1569.13</v>
      </c>
      <c r="BN7" s="36">
        <v>1436</v>
      </c>
      <c r="BO7" s="36">
        <v>1479.31</v>
      </c>
      <c r="BP7" s="36">
        <v>101.65</v>
      </c>
      <c r="BQ7" s="36">
        <v>101.97</v>
      </c>
      <c r="BR7" s="36">
        <v>101.78</v>
      </c>
      <c r="BS7" s="36">
        <v>100.46</v>
      </c>
      <c r="BT7" s="36">
        <v>100</v>
      </c>
      <c r="BU7" s="36">
        <v>59.35</v>
      </c>
      <c r="BV7" s="36">
        <v>60.75</v>
      </c>
      <c r="BW7" s="36">
        <v>62.83</v>
      </c>
      <c r="BX7" s="36">
        <v>64.63</v>
      </c>
      <c r="BY7" s="36">
        <v>66.56</v>
      </c>
      <c r="BZ7" s="36">
        <v>63.5</v>
      </c>
      <c r="CA7" s="36">
        <v>156.63</v>
      </c>
      <c r="CB7" s="36">
        <v>157.61000000000001</v>
      </c>
      <c r="CC7" s="36">
        <v>158.77000000000001</v>
      </c>
      <c r="CD7" s="36">
        <v>160.36000000000001</v>
      </c>
      <c r="CE7" s="36">
        <v>247.4</v>
      </c>
      <c r="CF7" s="36">
        <v>260.48</v>
      </c>
      <c r="CG7" s="36">
        <v>256</v>
      </c>
      <c r="CH7" s="36">
        <v>250.43</v>
      </c>
      <c r="CI7" s="36">
        <v>245.75</v>
      </c>
      <c r="CJ7" s="36">
        <v>244.29</v>
      </c>
      <c r="CK7" s="36">
        <v>253.12</v>
      </c>
      <c r="CL7" s="36">
        <v>64.540000000000006</v>
      </c>
      <c r="CM7" s="36">
        <v>65.39</v>
      </c>
      <c r="CN7" s="36">
        <v>61.16</v>
      </c>
      <c r="CO7" s="36">
        <v>63.82</v>
      </c>
      <c r="CP7" s="36">
        <v>63.82</v>
      </c>
      <c r="CQ7" s="36">
        <v>40.56</v>
      </c>
      <c r="CR7" s="36">
        <v>41.59</v>
      </c>
      <c r="CS7" s="36">
        <v>42.31</v>
      </c>
      <c r="CT7" s="36">
        <v>43.65</v>
      </c>
      <c r="CU7" s="36">
        <v>43.58</v>
      </c>
      <c r="CV7" s="36">
        <v>41.06</v>
      </c>
      <c r="CW7" s="36">
        <v>96.15</v>
      </c>
      <c r="CX7" s="36">
        <v>97.13</v>
      </c>
      <c r="CY7" s="36">
        <v>97.2</v>
      </c>
      <c r="CZ7" s="36">
        <v>97.52</v>
      </c>
      <c r="DA7" s="36">
        <v>97.3</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赤穂市</cp:lastModifiedBy>
  <cp:lastPrinted>2016-02-22T01:33:34Z</cp:lastPrinted>
  <dcterms:created xsi:type="dcterms:W3CDTF">2016-02-03T09:05:11Z</dcterms:created>
  <dcterms:modified xsi:type="dcterms:W3CDTF">2016-02-22T01:33:38Z</dcterms:modified>
  <cp:category/>
</cp:coreProperties>
</file>